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5180" windowHeight="9855" tabRatio="916" activeTab="16"/>
  </bookViews>
  <sheets>
    <sheet name="Jump S" sheetId="1" r:id="rId1"/>
    <sheet name="Jump M" sheetId="2" r:id="rId2"/>
    <sheet name="Jump L" sheetId="3" r:id="rId3"/>
    <sheet name="Jump VET" sheetId="4" r:id="rId4"/>
    <sheet name="Agi S" sheetId="5" r:id="rId5"/>
    <sheet name="Agi M" sheetId="6" r:id="rId6"/>
    <sheet name="Agi L" sheetId="7" r:id="rId7"/>
    <sheet name="Agi VET" sheetId="8" r:id="rId8"/>
    <sheet name="Zk SA1" sheetId="9" r:id="rId9"/>
    <sheet name="Zk MA1" sheetId="10" r:id="rId10"/>
    <sheet name="Zk LA1" sheetId="11" r:id="rId11"/>
    <sheet name="Zk SA2" sheetId="12" r:id="rId12"/>
    <sheet name="Zk MA2" sheetId="13" r:id="rId13"/>
    <sheet name="Zk LA2" sheetId="14" r:id="rId14"/>
    <sheet name="Zk SA3" sheetId="15" r:id="rId15"/>
    <sheet name="Zk MA3" sheetId="16" r:id="rId16"/>
    <sheet name="Zk LA3" sheetId="17" r:id="rId17"/>
  </sheets>
  <definedNames>
    <definedName name="_xlnm.Print_Area" localSheetId="6">'Agi L'!$A$1:$N$23</definedName>
    <definedName name="_xlnm.Print_Area" localSheetId="7">'Agi VET'!$A$1:$N$9</definedName>
  </definedNames>
  <calcPr fullCalcOnLoad="1"/>
</workbook>
</file>

<file path=xl/sharedStrings.xml><?xml version="1.0" encoding="utf-8"?>
<sst xmlns="http://schemas.openxmlformats.org/spreadsheetml/2006/main" count="1694" uniqueCount="241">
  <si>
    <t>Počet překážek:</t>
  </si>
  <si>
    <t>Den:</t>
  </si>
  <si>
    <t>Délka tratě:  m</t>
  </si>
  <si>
    <t>m</t>
  </si>
  <si>
    <t>Rozhodčí:</t>
  </si>
  <si>
    <t>Standartní čas: (s)</t>
  </si>
  <si>
    <t>s</t>
  </si>
  <si>
    <t>Maximální čas: (s)</t>
  </si>
  <si>
    <t>Postupová rychlost: (s)</t>
  </si>
  <si>
    <t>m/s</t>
  </si>
  <si>
    <t>Poř.</t>
  </si>
  <si>
    <t>Kat.</t>
  </si>
  <si>
    <t>JMÉNO:</t>
  </si>
  <si>
    <t>PES:</t>
  </si>
  <si>
    <t>PLEMENO</t>
  </si>
  <si>
    <t>OSA</t>
  </si>
  <si>
    <t>Čas</t>
  </si>
  <si>
    <t>tr.body</t>
  </si>
  <si>
    <t>Tr.bo.-čas</t>
  </si>
  <si>
    <t>Celkem</t>
  </si>
  <si>
    <t>Známka</t>
  </si>
  <si>
    <t>Pr.rychlost</t>
  </si>
  <si>
    <t>Odmít</t>
  </si>
  <si>
    <t>chyba</t>
  </si>
  <si>
    <t>large</t>
  </si>
  <si>
    <t>Výsledková listina</t>
  </si>
  <si>
    <t>AGILITY</t>
  </si>
  <si>
    <t>small</t>
  </si>
  <si>
    <t>medium</t>
  </si>
  <si>
    <t>JUMPING</t>
  </si>
  <si>
    <t>ZKOUŠKA SA1</t>
  </si>
  <si>
    <t>ZKOUŠKA MA1</t>
  </si>
  <si>
    <t>ZKOUŠKA LA1</t>
  </si>
  <si>
    <t>ZKOUŠKA SA2</t>
  </si>
  <si>
    <t>ZKOUŠKA MA2</t>
  </si>
  <si>
    <t>ZKOUŠKA LA2</t>
  </si>
  <si>
    <t>ZKOUŠKA SA3</t>
  </si>
  <si>
    <t>ZKOUŠKA MA3</t>
  </si>
  <si>
    <t>ZKOUŠKA LA3</t>
  </si>
  <si>
    <t>Zn</t>
  </si>
  <si>
    <t>Alice Glöcknerová</t>
  </si>
  <si>
    <t>Lužany  14.8.2010</t>
  </si>
  <si>
    <t>veteráni</t>
  </si>
  <si>
    <t>LA1</t>
  </si>
  <si>
    <t>Štěpánková Naďa</t>
  </si>
  <si>
    <t>Agen Sheridano le Fano</t>
  </si>
  <si>
    <t>dobrman</t>
  </si>
  <si>
    <t>ZKO Litoměřice pod Radobýlem</t>
  </si>
  <si>
    <t>Marousková Michaela</t>
  </si>
  <si>
    <t>Asta Černá sluníčka</t>
  </si>
  <si>
    <t>flat coated retriever</t>
  </si>
  <si>
    <t>Evanová Pavlína</t>
  </si>
  <si>
    <t>Giza Gátova Alej</t>
  </si>
  <si>
    <t>MOK</t>
  </si>
  <si>
    <t>ZKO Děčín</t>
  </si>
  <si>
    <t>Fišerová Michaela</t>
  </si>
  <si>
    <t>Cherry</t>
  </si>
  <si>
    <t>AST</t>
  </si>
  <si>
    <t>PPP Jičín</t>
  </si>
  <si>
    <t>Klikarová Žaneta</t>
  </si>
  <si>
    <t>Windy</t>
  </si>
  <si>
    <t>ESP</t>
  </si>
  <si>
    <t>Be happy Semily</t>
  </si>
  <si>
    <t>Šerclová Pavla</t>
  </si>
  <si>
    <t>Angi</t>
  </si>
  <si>
    <t>BOC</t>
  </si>
  <si>
    <t>Děčín</t>
  </si>
  <si>
    <t>Šikolová Renata</t>
  </si>
  <si>
    <t>Adam Sub Tilia</t>
  </si>
  <si>
    <t>Turnov</t>
  </si>
  <si>
    <t>Chanel des Vaux Rouges</t>
  </si>
  <si>
    <t>beauceron</t>
  </si>
  <si>
    <t>Great Cate Black Brianta</t>
  </si>
  <si>
    <t>LA2</t>
  </si>
  <si>
    <t>Černá Martina</t>
  </si>
  <si>
    <t>Zlaťák</t>
  </si>
  <si>
    <t>kříženec</t>
  </si>
  <si>
    <t>Honsová Hana</t>
  </si>
  <si>
    <t>Oskar</t>
  </si>
  <si>
    <t>ZKO Luková</t>
  </si>
  <si>
    <t>Neumanová Jana</t>
  </si>
  <si>
    <t>Youtoo Bohemia Alké</t>
  </si>
  <si>
    <t>Agility Mladá Boleslav o.s.</t>
  </si>
  <si>
    <t>Slánská Kateřina</t>
  </si>
  <si>
    <t>Myšák</t>
  </si>
  <si>
    <t>výmarský ohař</t>
  </si>
  <si>
    <t>Erlink Jiříkov</t>
  </si>
  <si>
    <t>Staňková Jana</t>
  </si>
  <si>
    <t>Argo od Hlavníku</t>
  </si>
  <si>
    <t>český fousek</t>
  </si>
  <si>
    <t>Agility Stodůlky</t>
  </si>
  <si>
    <t>LA3</t>
  </si>
  <si>
    <t>Škvárová Petra</t>
  </si>
  <si>
    <t>Akim</t>
  </si>
  <si>
    <t>hovawart</t>
  </si>
  <si>
    <t xml:space="preserve"> </t>
  </si>
  <si>
    <t>MA1</t>
  </si>
  <si>
    <t>Drbohlavová Iva</t>
  </si>
  <si>
    <t>Matěj Tečka</t>
  </si>
  <si>
    <t>OSA Jičín</t>
  </si>
  <si>
    <t>Patková Anna</t>
  </si>
  <si>
    <t>Downy's Daglia Rapa-Nui</t>
  </si>
  <si>
    <t>bígl</t>
  </si>
  <si>
    <t>Oulehlová Eva</t>
  </si>
  <si>
    <t>Aran</t>
  </si>
  <si>
    <t>Kutilová Veronika</t>
  </si>
  <si>
    <t>Lester King z Haliparku</t>
  </si>
  <si>
    <t>ČCHP</t>
  </si>
  <si>
    <t>Matějková Svatava</t>
  </si>
  <si>
    <t>Artýsek</t>
  </si>
  <si>
    <t>FXH</t>
  </si>
  <si>
    <t>Podještědská smečka</t>
  </si>
  <si>
    <t>Nováková Lenka</t>
  </si>
  <si>
    <t>Echo Fiery Lucifer</t>
  </si>
  <si>
    <t>border teriér</t>
  </si>
  <si>
    <t>Šejnohová Hana</t>
  </si>
  <si>
    <t>Cory Murphy's Law</t>
  </si>
  <si>
    <t>KK Nový svět DKnL</t>
  </si>
  <si>
    <t>Patková Marie</t>
  </si>
  <si>
    <t>Connie z Brány Krušnohoří</t>
  </si>
  <si>
    <t>MA2</t>
  </si>
  <si>
    <t>Bohunová Pavlína</t>
  </si>
  <si>
    <t>Melissa od Hrubeho lesa</t>
  </si>
  <si>
    <t>Kozáková Marie</t>
  </si>
  <si>
    <t>Gery řáholecký les</t>
  </si>
  <si>
    <t>angl.kokršpaněl</t>
  </si>
  <si>
    <t>Jičín</t>
  </si>
  <si>
    <t>Mühlová Tereza</t>
  </si>
  <si>
    <t xml:space="preserve">Abigail Avalanche Bohemian Beauty </t>
  </si>
  <si>
    <t>am.kokršpaněl</t>
  </si>
  <si>
    <t>KK Jihlava</t>
  </si>
  <si>
    <t>Vodvárková Jana</t>
  </si>
  <si>
    <t>Appetite Omega Stars</t>
  </si>
  <si>
    <t>Chalušová Kateřina</t>
  </si>
  <si>
    <t>Deana ze Souhvězdí Orionu</t>
  </si>
  <si>
    <t>šeltie</t>
  </si>
  <si>
    <t>Superpes Lysá nad Labem</t>
  </si>
  <si>
    <t>Le Cain Mária</t>
  </si>
  <si>
    <t>A´Jenang Gaba Ponya</t>
  </si>
  <si>
    <t>tibetský teriér</t>
  </si>
  <si>
    <t>Hronová Martina</t>
  </si>
  <si>
    <t>Rendy</t>
  </si>
  <si>
    <t>Nymburk</t>
  </si>
  <si>
    <t>Kozáková Milena</t>
  </si>
  <si>
    <t>Rasty Černý Manekýn</t>
  </si>
  <si>
    <t>Pupík Petr</t>
  </si>
  <si>
    <t>Tim</t>
  </si>
  <si>
    <t>Vajgl Petr</t>
  </si>
  <si>
    <t>Rita</t>
  </si>
  <si>
    <t>OSA Děčín</t>
  </si>
  <si>
    <t>Bonie Perla Vltavy</t>
  </si>
  <si>
    <t>Plašek Vojtěch</t>
  </si>
  <si>
    <t>Anabelle Glass Bead</t>
  </si>
  <si>
    <t>ZKO Liberec-centrum Psola</t>
  </si>
  <si>
    <t>Ellen z Ráje Sidy</t>
  </si>
  <si>
    <t>MA3</t>
  </si>
  <si>
    <t>Francová Ivana</t>
  </si>
  <si>
    <t>Klea</t>
  </si>
  <si>
    <t>Hamtilová Petra</t>
  </si>
  <si>
    <t>Hannah Ithaka Bohemia</t>
  </si>
  <si>
    <t>Mühlová Nataša</t>
  </si>
  <si>
    <t>A3 Archibald Angel Bohemian Beauty</t>
  </si>
  <si>
    <t>Kovácsová Julie</t>
  </si>
  <si>
    <t>Niky</t>
  </si>
  <si>
    <t>Patáková Ivana</t>
  </si>
  <si>
    <t>A3 Brim Roxy AG</t>
  </si>
  <si>
    <t>SA1</t>
  </si>
  <si>
    <t>Březinová Štěpánka</t>
  </si>
  <si>
    <t>Illusion Innan Černý faun alias Lily</t>
  </si>
  <si>
    <t>PRT</t>
  </si>
  <si>
    <t>Macourková Veronika</t>
  </si>
  <si>
    <t>Bony</t>
  </si>
  <si>
    <t>jezevčík</t>
  </si>
  <si>
    <t>Komořany</t>
  </si>
  <si>
    <t>Hadová Katka</t>
  </si>
  <si>
    <t>Daphne Quod Bonum</t>
  </si>
  <si>
    <t>ZKO Nymburk</t>
  </si>
  <si>
    <t>Janzáková Vendula</t>
  </si>
  <si>
    <t>Jackyn</t>
  </si>
  <si>
    <t>JRT</t>
  </si>
  <si>
    <t>OSA Dubenec</t>
  </si>
  <si>
    <t>Klimešová Zuzana</t>
  </si>
  <si>
    <t>Ari</t>
  </si>
  <si>
    <t>Barbarella Beau Bohemian Beauty</t>
  </si>
  <si>
    <t>Šamalová Helena</t>
  </si>
  <si>
    <t>Julie</t>
  </si>
  <si>
    <t>boloňský psík</t>
  </si>
  <si>
    <t>Štastná Sabina</t>
  </si>
  <si>
    <t>Sunny</t>
  </si>
  <si>
    <t>malý knírač</t>
  </si>
  <si>
    <t>Víchová Olga</t>
  </si>
  <si>
    <t>Ascha Wampair</t>
  </si>
  <si>
    <t>brabantík</t>
  </si>
  <si>
    <t>Červová Karolína</t>
  </si>
  <si>
    <t>Huppy Day di Denissimo (Samík)</t>
  </si>
  <si>
    <t>yorkšírský teriér</t>
  </si>
  <si>
    <t>OSA Hopsa Brandýs n.L.</t>
  </si>
  <si>
    <t>Luccy</t>
  </si>
  <si>
    <t>SA2</t>
  </si>
  <si>
    <t>Indy</t>
  </si>
  <si>
    <t>A3Ch. Baileys Mariabi Glare</t>
  </si>
  <si>
    <t>pudl toy</t>
  </si>
  <si>
    <t>Dusilová Jiřina</t>
  </si>
  <si>
    <t>Arny z Vrabince</t>
  </si>
  <si>
    <t>Hájková Michaela</t>
  </si>
  <si>
    <t>Haidee Černý Faun</t>
  </si>
  <si>
    <t>Gledis Mandylion</t>
  </si>
  <si>
    <t>Kašpárková Hana</t>
  </si>
  <si>
    <t>patterdale teriér</t>
  </si>
  <si>
    <t>Fee-Bee ze Zatopené chajdy</t>
  </si>
  <si>
    <t>Blanche Baby Bohemian Beauty</t>
  </si>
  <si>
    <t>Agnes</t>
  </si>
  <si>
    <t>Šímová Andrea</t>
  </si>
  <si>
    <t>Bernie Andreas Dresdens Bomba</t>
  </si>
  <si>
    <t>nereprezentuje OSA</t>
  </si>
  <si>
    <t>Švejdová Líza Alžběta</t>
  </si>
  <si>
    <t>Babou on Board Sixi Hawk</t>
  </si>
  <si>
    <t>FM Narya Praha</t>
  </si>
  <si>
    <t>Zíková Vendula</t>
  </si>
  <si>
    <t>Izabela Želečské vrchy</t>
  </si>
  <si>
    <t>Cliff</t>
  </si>
  <si>
    <t>pudl</t>
  </si>
  <si>
    <t>Color Concord Rapa-Nui</t>
  </si>
  <si>
    <t>SA3</t>
  </si>
  <si>
    <t>Červinková Dagmar</t>
  </si>
  <si>
    <t>Max</t>
  </si>
  <si>
    <t>WHWT</t>
  </si>
  <si>
    <t>Faidra of Volcano Cotopaxi</t>
  </si>
  <si>
    <t>Maršíková Leona</t>
  </si>
  <si>
    <t>Bonny Niké Agility-sport</t>
  </si>
  <si>
    <t>toy pudl</t>
  </si>
  <si>
    <t>Ailyn Evbiar</t>
  </si>
  <si>
    <t>Nováková Zuzana</t>
  </si>
  <si>
    <t>Floren od ptačí skály</t>
  </si>
  <si>
    <t>KKCHŠ</t>
  </si>
  <si>
    <t>ZKO Nemošice</t>
  </si>
  <si>
    <t>VETM</t>
  </si>
  <si>
    <t>Beauty z Mesačného svitu</t>
  </si>
  <si>
    <t>DIS</t>
  </si>
  <si>
    <t>Dinka z Lovcovny</t>
  </si>
  <si>
    <t>Kelly od Akátové stezky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</si>
</sst>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Bookman Old Style"/>
      <family val="1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10"/>
      <name val="Arial"/>
      <family val="0"/>
    </font>
    <font>
      <sz val="10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4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/>
    </xf>
    <xf numFmtId="0" fontId="17" fillId="2" borderId="1" xfId="0" applyFont="1" applyFill="1" applyBorder="1" applyAlignment="1">
      <alignment horizontal="right"/>
    </xf>
    <xf numFmtId="2" fontId="17" fillId="2" borderId="1" xfId="0" applyNumberFormat="1" applyFont="1" applyFill="1" applyBorder="1" applyAlignment="1">
      <alignment horizontal="right"/>
    </xf>
    <xf numFmtId="0" fontId="17" fillId="2" borderId="6" xfId="0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/>
    </xf>
    <xf numFmtId="0" fontId="17" fillId="2" borderId="7" xfId="0" applyFont="1" applyFill="1" applyBorder="1" applyAlignment="1">
      <alignment horizontal="center"/>
    </xf>
    <xf numFmtId="2" fontId="17" fillId="2" borderId="7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8" xfId="0" applyFont="1" applyFill="1" applyBorder="1" applyAlignment="1">
      <alignment/>
    </xf>
    <xf numFmtId="0" fontId="18" fillId="0" borderId="8" xfId="0" applyFont="1" applyBorder="1" applyAlignment="1">
      <alignment horizontal="center"/>
    </xf>
    <xf numFmtId="0" fontId="18" fillId="0" borderId="8" xfId="0" applyFont="1" applyFill="1" applyBorder="1" applyAlignment="1">
      <alignment/>
    </xf>
    <xf numFmtId="0" fontId="18" fillId="0" borderId="8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Border="1" applyAlignment="1">
      <alignment/>
    </xf>
    <xf numFmtId="0" fontId="18" fillId="0" borderId="0" xfId="0" applyFont="1" applyAlignment="1">
      <alignment/>
    </xf>
    <xf numFmtId="0" fontId="19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22" sqref="D22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29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27</v>
      </c>
      <c r="E2" s="14"/>
      <c r="F2" s="1" t="s">
        <v>0</v>
      </c>
      <c r="G2" s="1"/>
      <c r="H2" s="14">
        <v>19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152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41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74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3.7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39</v>
      </c>
      <c r="N8" s="25" t="s">
        <v>21</v>
      </c>
    </row>
    <row r="9" spans="1:14" ht="13.5" thickTop="1">
      <c r="A9" s="26">
        <v>1</v>
      </c>
      <c r="B9" s="51" t="s">
        <v>166</v>
      </c>
      <c r="C9" s="53" t="s">
        <v>181</v>
      </c>
      <c r="D9" s="53" t="s">
        <v>182</v>
      </c>
      <c r="E9" s="53" t="s">
        <v>169</v>
      </c>
      <c r="F9" s="53" t="s">
        <v>79</v>
      </c>
      <c r="G9" s="35">
        <v>0</v>
      </c>
      <c r="H9" s="35">
        <v>0</v>
      </c>
      <c r="I9" s="36">
        <v>35.3</v>
      </c>
      <c r="J9" s="10">
        <f aca="true" t="shared" si="0" ref="J9:J30">IF(G9=3,"DIS",IF(G9&lt;=2,G9*5+H9*5))</f>
        <v>0</v>
      </c>
      <c r="K9" s="11">
        <f aca="true" t="shared" si="1" ref="K9:K39">IF(J9="DIS","DIS",IF(I9&gt;$H$5,"DIS",IF(I9&gt;$H$4,I9-$H$4,0)))</f>
        <v>0</v>
      </c>
      <c r="L9" s="11">
        <f aca="true" t="shared" si="2" ref="L9:L39">IF(K9="DIS","DIS",IF(J9="DIS","DIS",J9+K9))</f>
        <v>0</v>
      </c>
      <c r="M9" s="37" t="str">
        <f aca="true" t="shared" si="3" ref="M9:M39">IF(L9&lt;=5.99,"V",IF(L9&lt;=15.99,"VD",IF(L9&lt;=25.99,"D",IF(L9&gt;=26,"BO",IF(L9="DIS","DIS",0)))))</f>
        <v>V</v>
      </c>
      <c r="N9" s="12">
        <f aca="true" t="shared" si="4" ref="N9:N39">IF(L9="DIS",0,$H$3/I9)</f>
        <v>4.305949008498584</v>
      </c>
    </row>
    <row r="10" spans="1:14" ht="12.75">
      <c r="A10" s="26">
        <v>2</v>
      </c>
      <c r="B10" s="47" t="s">
        <v>223</v>
      </c>
      <c r="C10" s="48" t="s">
        <v>158</v>
      </c>
      <c r="D10" s="48" t="s">
        <v>227</v>
      </c>
      <c r="E10" s="48" t="s">
        <v>102</v>
      </c>
      <c r="F10" s="54" t="s">
        <v>58</v>
      </c>
      <c r="G10" s="27">
        <v>0</v>
      </c>
      <c r="H10" s="27">
        <v>0</v>
      </c>
      <c r="I10" s="28">
        <v>35.4</v>
      </c>
      <c r="J10" s="29">
        <f t="shared" si="0"/>
        <v>0</v>
      </c>
      <c r="K10" s="30">
        <f t="shared" si="1"/>
        <v>0</v>
      </c>
      <c r="L10" s="30">
        <f t="shared" si="2"/>
        <v>0</v>
      </c>
      <c r="M10" s="31" t="str">
        <f t="shared" si="3"/>
        <v>V</v>
      </c>
      <c r="N10" s="32">
        <f t="shared" si="4"/>
        <v>4.293785310734464</v>
      </c>
    </row>
    <row r="11" spans="1:14" ht="12.75">
      <c r="A11" s="26">
        <v>3</v>
      </c>
      <c r="B11" s="47" t="s">
        <v>166</v>
      </c>
      <c r="C11" s="48" t="s">
        <v>190</v>
      </c>
      <c r="D11" s="55" t="s">
        <v>191</v>
      </c>
      <c r="E11" s="48" t="s">
        <v>192</v>
      </c>
      <c r="F11" s="54" t="s">
        <v>58</v>
      </c>
      <c r="G11" s="27">
        <v>0</v>
      </c>
      <c r="H11" s="27">
        <v>0</v>
      </c>
      <c r="I11" s="28">
        <v>36.6</v>
      </c>
      <c r="J11" s="29">
        <f t="shared" si="0"/>
        <v>0</v>
      </c>
      <c r="K11" s="30">
        <f t="shared" si="1"/>
        <v>0</v>
      </c>
      <c r="L11" s="30">
        <f t="shared" si="2"/>
        <v>0</v>
      </c>
      <c r="M11" s="31" t="str">
        <f t="shared" si="3"/>
        <v>V</v>
      </c>
      <c r="N11" s="32">
        <f t="shared" si="4"/>
        <v>4.1530054644808745</v>
      </c>
    </row>
    <row r="12" spans="1:14" ht="12.75">
      <c r="A12" s="26">
        <v>4</v>
      </c>
      <c r="B12" s="47" t="s">
        <v>198</v>
      </c>
      <c r="C12" s="48" t="s">
        <v>123</v>
      </c>
      <c r="D12" s="48" t="s">
        <v>200</v>
      </c>
      <c r="E12" s="48" t="s">
        <v>201</v>
      </c>
      <c r="F12" s="54" t="s">
        <v>126</v>
      </c>
      <c r="G12" s="27">
        <v>0</v>
      </c>
      <c r="H12" s="27">
        <v>0</v>
      </c>
      <c r="I12" s="28">
        <v>36.7</v>
      </c>
      <c r="J12" s="29">
        <f t="shared" si="0"/>
        <v>0</v>
      </c>
      <c r="K12" s="30">
        <f t="shared" si="1"/>
        <v>0</v>
      </c>
      <c r="L12" s="30">
        <f t="shared" si="2"/>
        <v>0</v>
      </c>
      <c r="M12" s="31" t="str">
        <f t="shared" si="3"/>
        <v>V</v>
      </c>
      <c r="N12" s="32">
        <f t="shared" si="4"/>
        <v>4.141689373297003</v>
      </c>
    </row>
    <row r="13" spans="1:14" ht="12.75">
      <c r="A13" s="26">
        <v>5</v>
      </c>
      <c r="B13" s="47" t="s">
        <v>223</v>
      </c>
      <c r="C13" s="48" t="s">
        <v>228</v>
      </c>
      <c r="D13" s="48" t="s">
        <v>229</v>
      </c>
      <c r="E13" s="48" t="s">
        <v>230</v>
      </c>
      <c r="F13" s="54" t="s">
        <v>214</v>
      </c>
      <c r="G13" s="27">
        <v>0</v>
      </c>
      <c r="H13" s="27">
        <v>0</v>
      </c>
      <c r="I13" s="28">
        <v>36.7</v>
      </c>
      <c r="J13" s="29">
        <f t="shared" si="0"/>
        <v>0</v>
      </c>
      <c r="K13" s="30">
        <f t="shared" si="1"/>
        <v>0</v>
      </c>
      <c r="L13" s="30">
        <f t="shared" si="2"/>
        <v>0</v>
      </c>
      <c r="M13" s="31" t="str">
        <f t="shared" si="3"/>
        <v>V</v>
      </c>
      <c r="N13" s="32">
        <f t="shared" si="4"/>
        <v>4.141689373297003</v>
      </c>
    </row>
    <row r="14" spans="1:14" ht="12.75">
      <c r="A14" s="26">
        <v>6</v>
      </c>
      <c r="B14" s="47" t="s">
        <v>223</v>
      </c>
      <c r="C14" s="48" t="s">
        <v>232</v>
      </c>
      <c r="D14" s="48" t="s">
        <v>233</v>
      </c>
      <c r="E14" s="48" t="s">
        <v>234</v>
      </c>
      <c r="F14" s="54" t="s">
        <v>235</v>
      </c>
      <c r="G14" s="27">
        <v>0</v>
      </c>
      <c r="H14" s="27">
        <v>0</v>
      </c>
      <c r="I14" s="28">
        <v>37.3</v>
      </c>
      <c r="J14" s="29">
        <f t="shared" si="0"/>
        <v>0</v>
      </c>
      <c r="K14" s="30">
        <f t="shared" si="1"/>
        <v>0</v>
      </c>
      <c r="L14" s="30">
        <f t="shared" si="2"/>
        <v>0</v>
      </c>
      <c r="M14" s="31" t="str">
        <f t="shared" si="3"/>
        <v>V</v>
      </c>
      <c r="N14" s="32">
        <f t="shared" si="4"/>
        <v>4.075067024128686</v>
      </c>
    </row>
    <row r="15" spans="1:14" ht="12.75">
      <c r="A15" s="26">
        <v>7</v>
      </c>
      <c r="B15" s="47" t="s">
        <v>198</v>
      </c>
      <c r="C15" s="48" t="s">
        <v>83</v>
      </c>
      <c r="D15" s="48" t="s">
        <v>211</v>
      </c>
      <c r="E15" s="48" t="s">
        <v>76</v>
      </c>
      <c r="F15" s="54" t="s">
        <v>86</v>
      </c>
      <c r="G15" s="27">
        <v>0</v>
      </c>
      <c r="H15" s="27">
        <v>0</v>
      </c>
      <c r="I15" s="28">
        <v>38.4</v>
      </c>
      <c r="J15" s="29">
        <f t="shared" si="0"/>
        <v>0</v>
      </c>
      <c r="K15" s="30">
        <f t="shared" si="1"/>
        <v>0</v>
      </c>
      <c r="L15" s="30">
        <f t="shared" si="2"/>
        <v>0</v>
      </c>
      <c r="M15" s="31" t="str">
        <f t="shared" si="3"/>
        <v>V</v>
      </c>
      <c r="N15" s="32">
        <f t="shared" si="4"/>
        <v>3.9583333333333335</v>
      </c>
    </row>
    <row r="16" spans="1:14" ht="12.75">
      <c r="A16" s="26">
        <v>8</v>
      </c>
      <c r="B16" s="47" t="s">
        <v>198</v>
      </c>
      <c r="C16" s="48" t="s">
        <v>74</v>
      </c>
      <c r="D16" s="48" t="s">
        <v>199</v>
      </c>
      <c r="E16" s="48" t="s">
        <v>102</v>
      </c>
      <c r="F16" s="54" t="s">
        <v>58</v>
      </c>
      <c r="G16" s="27">
        <v>0</v>
      </c>
      <c r="H16" s="27">
        <v>0</v>
      </c>
      <c r="I16" s="28">
        <v>39</v>
      </c>
      <c r="J16" s="29">
        <f t="shared" si="0"/>
        <v>0</v>
      </c>
      <c r="K16" s="30">
        <f t="shared" si="1"/>
        <v>0</v>
      </c>
      <c r="L16" s="30">
        <f t="shared" si="2"/>
        <v>0</v>
      </c>
      <c r="M16" s="31" t="str">
        <f t="shared" si="3"/>
        <v>V</v>
      </c>
      <c r="N16" s="32">
        <f t="shared" si="4"/>
        <v>3.8974358974358974</v>
      </c>
    </row>
    <row r="17" spans="1:14" ht="12.75">
      <c r="A17" s="26">
        <v>9</v>
      </c>
      <c r="B17" s="47" t="s">
        <v>198</v>
      </c>
      <c r="C17" s="48" t="s">
        <v>123</v>
      </c>
      <c r="D17" s="49" t="s">
        <v>220</v>
      </c>
      <c r="E17" s="48" t="s">
        <v>221</v>
      </c>
      <c r="F17" s="54" t="s">
        <v>126</v>
      </c>
      <c r="G17" s="27">
        <v>0</v>
      </c>
      <c r="H17" s="27">
        <v>0</v>
      </c>
      <c r="I17" s="28">
        <v>42.3</v>
      </c>
      <c r="J17" s="29">
        <f t="shared" si="0"/>
        <v>0</v>
      </c>
      <c r="K17" s="30">
        <f t="shared" si="1"/>
        <v>1.2999999999999972</v>
      </c>
      <c r="L17" s="30">
        <f t="shared" si="2"/>
        <v>1.2999999999999972</v>
      </c>
      <c r="M17" s="31" t="str">
        <f t="shared" si="3"/>
        <v>V</v>
      </c>
      <c r="N17" s="32">
        <f t="shared" si="4"/>
        <v>3.5933806146572107</v>
      </c>
    </row>
    <row r="18" spans="1:14" ht="12.75">
      <c r="A18" s="26">
        <v>10</v>
      </c>
      <c r="B18" s="47" t="s">
        <v>198</v>
      </c>
      <c r="C18" s="48" t="s">
        <v>218</v>
      </c>
      <c r="D18" s="49" t="s">
        <v>219</v>
      </c>
      <c r="E18" s="48" t="s">
        <v>135</v>
      </c>
      <c r="F18" s="54" t="s">
        <v>58</v>
      </c>
      <c r="G18" s="27">
        <v>1</v>
      </c>
      <c r="H18" s="27">
        <v>0</v>
      </c>
      <c r="I18" s="28">
        <v>35.8</v>
      </c>
      <c r="J18" s="29">
        <f t="shared" si="0"/>
        <v>5</v>
      </c>
      <c r="K18" s="30">
        <f t="shared" si="1"/>
        <v>0</v>
      </c>
      <c r="L18" s="30">
        <f t="shared" si="2"/>
        <v>5</v>
      </c>
      <c r="M18" s="31" t="str">
        <f t="shared" si="3"/>
        <v>V</v>
      </c>
      <c r="N18" s="32">
        <f t="shared" si="4"/>
        <v>4.245810055865922</v>
      </c>
    </row>
    <row r="19" spans="1:14" ht="12.75">
      <c r="A19" s="26">
        <v>11</v>
      </c>
      <c r="B19" s="47" t="s">
        <v>198</v>
      </c>
      <c r="C19" s="48" t="s">
        <v>215</v>
      </c>
      <c r="D19" s="48" t="s">
        <v>216</v>
      </c>
      <c r="E19" s="48" t="s">
        <v>179</v>
      </c>
      <c r="F19" s="54" t="s">
        <v>217</v>
      </c>
      <c r="G19" s="27">
        <v>1</v>
      </c>
      <c r="H19" s="27">
        <v>0</v>
      </c>
      <c r="I19" s="28">
        <v>39.9</v>
      </c>
      <c r="J19" s="29">
        <f t="shared" si="0"/>
        <v>5</v>
      </c>
      <c r="K19" s="30">
        <f t="shared" si="1"/>
        <v>0</v>
      </c>
      <c r="L19" s="30">
        <f t="shared" si="2"/>
        <v>5</v>
      </c>
      <c r="M19" s="31" t="str">
        <f t="shared" si="3"/>
        <v>V</v>
      </c>
      <c r="N19" s="32">
        <f t="shared" si="4"/>
        <v>3.8095238095238098</v>
      </c>
    </row>
    <row r="20" spans="1:14" ht="12.75">
      <c r="A20" s="26">
        <v>12</v>
      </c>
      <c r="B20" s="47" t="s">
        <v>198</v>
      </c>
      <c r="C20" s="48" t="s">
        <v>207</v>
      </c>
      <c r="D20" s="48" t="s">
        <v>240</v>
      </c>
      <c r="E20" s="48" t="s">
        <v>208</v>
      </c>
      <c r="F20" s="54" t="s">
        <v>82</v>
      </c>
      <c r="G20" s="27">
        <v>1</v>
      </c>
      <c r="H20" s="27">
        <v>0</v>
      </c>
      <c r="I20" s="28">
        <v>40.07</v>
      </c>
      <c r="J20" s="29">
        <f t="shared" si="0"/>
        <v>5</v>
      </c>
      <c r="K20" s="30">
        <f t="shared" si="1"/>
        <v>0</v>
      </c>
      <c r="L20" s="30">
        <f t="shared" si="2"/>
        <v>5</v>
      </c>
      <c r="M20" s="31" t="str">
        <f t="shared" si="3"/>
        <v>V</v>
      </c>
      <c r="N20" s="32">
        <f t="shared" si="4"/>
        <v>3.7933616171699525</v>
      </c>
    </row>
    <row r="21" spans="1:14" ht="12.75">
      <c r="A21" s="26">
        <v>13</v>
      </c>
      <c r="B21" s="47" t="s">
        <v>223</v>
      </c>
      <c r="C21" s="48" t="s">
        <v>224</v>
      </c>
      <c r="D21" s="48" t="s">
        <v>225</v>
      </c>
      <c r="E21" s="48" t="s">
        <v>226</v>
      </c>
      <c r="F21" s="54" t="s">
        <v>149</v>
      </c>
      <c r="G21" s="27">
        <v>1</v>
      </c>
      <c r="H21" s="27">
        <v>0</v>
      </c>
      <c r="I21" s="28">
        <v>40.7</v>
      </c>
      <c r="J21" s="29">
        <f t="shared" si="0"/>
        <v>5</v>
      </c>
      <c r="K21" s="30">
        <f t="shared" si="1"/>
        <v>0</v>
      </c>
      <c r="L21" s="30">
        <f t="shared" si="2"/>
        <v>5</v>
      </c>
      <c r="M21" s="31" t="str">
        <f t="shared" si="3"/>
        <v>V</v>
      </c>
      <c r="N21" s="32">
        <f t="shared" si="4"/>
        <v>3.7346437346437344</v>
      </c>
    </row>
    <row r="22" spans="1:14" ht="12.75">
      <c r="A22" s="26">
        <v>14</v>
      </c>
      <c r="B22" s="47" t="s">
        <v>198</v>
      </c>
      <c r="C22" s="48" t="s">
        <v>131</v>
      </c>
      <c r="D22" s="48" t="s">
        <v>222</v>
      </c>
      <c r="E22" s="48" t="s">
        <v>102</v>
      </c>
      <c r="F22" s="48" t="s">
        <v>62</v>
      </c>
      <c r="G22" s="27">
        <v>0</v>
      </c>
      <c r="H22" s="27">
        <v>1</v>
      </c>
      <c r="I22" s="28">
        <v>41.04</v>
      </c>
      <c r="J22" s="29">
        <f t="shared" si="0"/>
        <v>5</v>
      </c>
      <c r="K22" s="30">
        <f t="shared" si="1"/>
        <v>0.03999999999999915</v>
      </c>
      <c r="L22" s="30">
        <f t="shared" si="2"/>
        <v>5.039999999999999</v>
      </c>
      <c r="M22" s="31" t="str">
        <f t="shared" si="3"/>
        <v>V</v>
      </c>
      <c r="N22" s="32">
        <f t="shared" si="4"/>
        <v>3.7037037037037037</v>
      </c>
    </row>
    <row r="23" spans="1:14" ht="12.75">
      <c r="A23" s="26">
        <v>15</v>
      </c>
      <c r="B23" s="47" t="s">
        <v>166</v>
      </c>
      <c r="C23" s="48" t="s">
        <v>187</v>
      </c>
      <c r="D23" s="48" t="s">
        <v>188</v>
      </c>
      <c r="E23" s="48" t="s">
        <v>189</v>
      </c>
      <c r="F23" s="50" t="s">
        <v>82</v>
      </c>
      <c r="G23" s="27">
        <v>0</v>
      </c>
      <c r="H23" s="27">
        <v>1</v>
      </c>
      <c r="I23" s="28">
        <v>42</v>
      </c>
      <c r="J23" s="29">
        <f t="shared" si="0"/>
        <v>5</v>
      </c>
      <c r="K23" s="30">
        <f t="shared" si="1"/>
        <v>1</v>
      </c>
      <c r="L23" s="30">
        <f t="shared" si="2"/>
        <v>6</v>
      </c>
      <c r="M23" s="31" t="str">
        <f t="shared" si="3"/>
        <v>VD</v>
      </c>
      <c r="N23" s="32">
        <f t="shared" si="4"/>
        <v>3.619047619047619</v>
      </c>
    </row>
    <row r="24" spans="1:14" ht="12.75">
      <c r="A24" s="26">
        <v>16</v>
      </c>
      <c r="B24" s="51" t="s">
        <v>166</v>
      </c>
      <c r="C24" s="53" t="s">
        <v>193</v>
      </c>
      <c r="D24" s="49" t="s">
        <v>194</v>
      </c>
      <c r="E24" s="49" t="s">
        <v>195</v>
      </c>
      <c r="F24" s="49" t="s">
        <v>196</v>
      </c>
      <c r="G24" s="27">
        <v>2</v>
      </c>
      <c r="H24" s="27">
        <v>0</v>
      </c>
      <c r="I24" s="28">
        <v>37</v>
      </c>
      <c r="J24" s="29">
        <f t="shared" si="0"/>
        <v>10</v>
      </c>
      <c r="K24" s="30">
        <f t="shared" si="1"/>
        <v>0</v>
      </c>
      <c r="L24" s="30">
        <f t="shared" si="2"/>
        <v>10</v>
      </c>
      <c r="M24" s="31" t="str">
        <f t="shared" si="3"/>
        <v>VD</v>
      </c>
      <c r="N24" s="32">
        <f t="shared" si="4"/>
        <v>4.108108108108108</v>
      </c>
    </row>
    <row r="25" spans="1:14" ht="12.75">
      <c r="A25" s="26">
        <v>17</v>
      </c>
      <c r="B25" s="47" t="s">
        <v>166</v>
      </c>
      <c r="C25" s="48" t="s">
        <v>184</v>
      </c>
      <c r="D25" s="48" t="s">
        <v>185</v>
      </c>
      <c r="E25" s="48" t="s">
        <v>186</v>
      </c>
      <c r="F25" s="54" t="s">
        <v>58</v>
      </c>
      <c r="G25" s="35">
        <v>0</v>
      </c>
      <c r="H25" s="35">
        <v>2</v>
      </c>
      <c r="I25" s="36">
        <v>41.97</v>
      </c>
      <c r="J25" s="10">
        <f t="shared" si="0"/>
        <v>10</v>
      </c>
      <c r="K25" s="11">
        <f t="shared" si="1"/>
        <v>0.9699999999999989</v>
      </c>
      <c r="L25" s="11">
        <f t="shared" si="2"/>
        <v>10.969999999999999</v>
      </c>
      <c r="M25" s="37" t="str">
        <f t="shared" si="3"/>
        <v>VD</v>
      </c>
      <c r="N25" s="12">
        <f t="shared" si="4"/>
        <v>3.6216345008339292</v>
      </c>
    </row>
    <row r="26" spans="1:14" ht="12.75">
      <c r="A26" s="26">
        <v>18</v>
      </c>
      <c r="B26" s="51" t="s">
        <v>166</v>
      </c>
      <c r="C26" s="53" t="s">
        <v>170</v>
      </c>
      <c r="D26" s="53" t="s">
        <v>171</v>
      </c>
      <c r="E26" s="53" t="s">
        <v>172</v>
      </c>
      <c r="F26" s="53" t="s">
        <v>173</v>
      </c>
      <c r="G26" s="27">
        <v>1</v>
      </c>
      <c r="H26" s="27">
        <v>1</v>
      </c>
      <c r="I26" s="28">
        <v>45.01</v>
      </c>
      <c r="J26" s="29">
        <f t="shared" si="0"/>
        <v>10</v>
      </c>
      <c r="K26" s="30">
        <f t="shared" si="1"/>
        <v>4.009999999999998</v>
      </c>
      <c r="L26" s="30">
        <f t="shared" si="2"/>
        <v>14.009999999999998</v>
      </c>
      <c r="M26" s="31" t="str">
        <f t="shared" si="3"/>
        <v>VD</v>
      </c>
      <c r="N26" s="32">
        <f t="shared" si="4"/>
        <v>3.377027327260609</v>
      </c>
    </row>
    <row r="27" spans="1:14" ht="12.75">
      <c r="A27" s="26">
        <v>19</v>
      </c>
      <c r="B27" s="47" t="s">
        <v>198</v>
      </c>
      <c r="C27" s="48" t="s">
        <v>212</v>
      </c>
      <c r="D27" s="48" t="s">
        <v>213</v>
      </c>
      <c r="E27" s="48" t="s">
        <v>169</v>
      </c>
      <c r="F27" s="54" t="s">
        <v>214</v>
      </c>
      <c r="G27" s="27">
        <v>2</v>
      </c>
      <c r="H27" s="27">
        <v>1</v>
      </c>
      <c r="I27" s="28">
        <v>37.9</v>
      </c>
      <c r="J27" s="29">
        <f t="shared" si="0"/>
        <v>15</v>
      </c>
      <c r="K27" s="30">
        <f t="shared" si="1"/>
        <v>0</v>
      </c>
      <c r="L27" s="30">
        <f t="shared" si="2"/>
        <v>15</v>
      </c>
      <c r="M27" s="31" t="str">
        <f t="shared" si="3"/>
        <v>VD</v>
      </c>
      <c r="N27" s="32">
        <f t="shared" si="4"/>
        <v>4.010554089709763</v>
      </c>
    </row>
    <row r="28" spans="1:14" ht="12.75">
      <c r="A28" s="26">
        <v>20</v>
      </c>
      <c r="B28" s="51" t="s">
        <v>198</v>
      </c>
      <c r="C28" s="53" t="s">
        <v>105</v>
      </c>
      <c r="D28" s="53" t="s">
        <v>209</v>
      </c>
      <c r="E28" s="53" t="s">
        <v>107</v>
      </c>
      <c r="F28" s="53" t="s">
        <v>86</v>
      </c>
      <c r="G28" s="27">
        <v>2</v>
      </c>
      <c r="H28" s="27">
        <v>0</v>
      </c>
      <c r="I28" s="28">
        <v>46.07</v>
      </c>
      <c r="J28" s="29">
        <f t="shared" si="0"/>
        <v>10</v>
      </c>
      <c r="K28" s="30">
        <f t="shared" si="1"/>
        <v>5.07</v>
      </c>
      <c r="L28" s="30">
        <f t="shared" si="2"/>
        <v>15.07</v>
      </c>
      <c r="M28" s="31" t="str">
        <f t="shared" si="3"/>
        <v>VD</v>
      </c>
      <c r="N28" s="32">
        <f t="shared" si="4"/>
        <v>3.299327110918168</v>
      </c>
    </row>
    <row r="29" spans="1:14" ht="12.75">
      <c r="A29" s="26">
        <v>21</v>
      </c>
      <c r="B29" s="47" t="s">
        <v>198</v>
      </c>
      <c r="C29" s="48" t="s">
        <v>127</v>
      </c>
      <c r="D29" s="48" t="s">
        <v>210</v>
      </c>
      <c r="E29" s="48" t="s">
        <v>129</v>
      </c>
      <c r="F29" s="54" t="s">
        <v>130</v>
      </c>
      <c r="G29" s="27">
        <v>1</v>
      </c>
      <c r="H29" s="27">
        <v>1</v>
      </c>
      <c r="I29" s="28">
        <v>52.4</v>
      </c>
      <c r="J29" s="29">
        <f t="shared" si="0"/>
        <v>10</v>
      </c>
      <c r="K29" s="30">
        <f t="shared" si="1"/>
        <v>11.399999999999999</v>
      </c>
      <c r="L29" s="30">
        <f t="shared" si="2"/>
        <v>21.4</v>
      </c>
      <c r="M29" s="31" t="str">
        <f t="shared" si="3"/>
        <v>D</v>
      </c>
      <c r="N29" s="32">
        <f t="shared" si="4"/>
        <v>2.900763358778626</v>
      </c>
    </row>
    <row r="30" spans="1:14" ht="12.75">
      <c r="A30" s="26">
        <v>22</v>
      </c>
      <c r="B30" s="51" t="s">
        <v>166</v>
      </c>
      <c r="C30" s="53" t="s">
        <v>170</v>
      </c>
      <c r="D30" s="53" t="s">
        <v>239</v>
      </c>
      <c r="E30" s="53" t="s">
        <v>172</v>
      </c>
      <c r="F30" s="53" t="s">
        <v>173</v>
      </c>
      <c r="G30" s="27">
        <v>1</v>
      </c>
      <c r="H30" s="27">
        <v>2</v>
      </c>
      <c r="I30" s="28">
        <v>52.2</v>
      </c>
      <c r="J30" s="29">
        <f t="shared" si="0"/>
        <v>15</v>
      </c>
      <c r="K30" s="30">
        <f t="shared" si="1"/>
        <v>11.200000000000003</v>
      </c>
      <c r="L30" s="30">
        <f t="shared" si="2"/>
        <v>26.200000000000003</v>
      </c>
      <c r="M30" s="31" t="str">
        <f t="shared" si="3"/>
        <v>BO</v>
      </c>
      <c r="N30" s="32">
        <f t="shared" si="4"/>
        <v>2.911877394636015</v>
      </c>
    </row>
    <row r="31" spans="1:14" ht="12.75">
      <c r="A31" s="26">
        <v>23</v>
      </c>
      <c r="B31" s="51" t="s">
        <v>166</v>
      </c>
      <c r="C31" s="53" t="s">
        <v>167</v>
      </c>
      <c r="D31" s="48" t="s">
        <v>168</v>
      </c>
      <c r="E31" s="53" t="s">
        <v>169</v>
      </c>
      <c r="F31" s="53" t="s">
        <v>99</v>
      </c>
      <c r="G31" s="27"/>
      <c r="H31" s="27"/>
      <c r="I31" s="28"/>
      <c r="J31" s="29" t="s">
        <v>238</v>
      </c>
      <c r="K31" s="30" t="str">
        <f t="shared" si="1"/>
        <v>DIS</v>
      </c>
      <c r="L31" s="30" t="str">
        <f t="shared" si="2"/>
        <v>DIS</v>
      </c>
      <c r="M31" s="31" t="str">
        <f t="shared" si="3"/>
        <v>BO</v>
      </c>
      <c r="N31" s="32">
        <f t="shared" si="4"/>
        <v>0</v>
      </c>
    </row>
    <row r="32" spans="1:14" ht="12.75">
      <c r="A32" s="26">
        <v>24</v>
      </c>
      <c r="B32" s="51" t="s">
        <v>166</v>
      </c>
      <c r="C32" s="53" t="s">
        <v>174</v>
      </c>
      <c r="D32" s="53" t="s">
        <v>175</v>
      </c>
      <c r="E32" s="53" t="s">
        <v>169</v>
      </c>
      <c r="F32" s="53" t="s">
        <v>176</v>
      </c>
      <c r="G32" s="27"/>
      <c r="H32" s="27"/>
      <c r="I32" s="28"/>
      <c r="J32" s="29" t="s">
        <v>238</v>
      </c>
      <c r="K32" s="30" t="str">
        <f t="shared" si="1"/>
        <v>DIS</v>
      </c>
      <c r="L32" s="30" t="str">
        <f t="shared" si="2"/>
        <v>DIS</v>
      </c>
      <c r="M32" s="31" t="str">
        <f t="shared" si="3"/>
        <v>BO</v>
      </c>
      <c r="N32" s="32">
        <f t="shared" si="4"/>
        <v>0</v>
      </c>
    </row>
    <row r="33" spans="1:14" ht="12.75">
      <c r="A33" s="26">
        <v>25</v>
      </c>
      <c r="B33" s="51" t="s">
        <v>166</v>
      </c>
      <c r="C33" s="53" t="s">
        <v>177</v>
      </c>
      <c r="D33" s="53" t="s">
        <v>178</v>
      </c>
      <c r="E33" s="53" t="s">
        <v>179</v>
      </c>
      <c r="F33" s="53" t="s">
        <v>180</v>
      </c>
      <c r="G33" s="27"/>
      <c r="H33" s="27"/>
      <c r="I33" s="28"/>
      <c r="J33" s="29" t="s">
        <v>238</v>
      </c>
      <c r="K33" s="30" t="str">
        <f t="shared" si="1"/>
        <v>DIS</v>
      </c>
      <c r="L33" s="30" t="str">
        <f t="shared" si="2"/>
        <v>DIS</v>
      </c>
      <c r="M33" s="31" t="str">
        <f t="shared" si="3"/>
        <v>BO</v>
      </c>
      <c r="N33" s="32">
        <f t="shared" si="4"/>
        <v>0</v>
      </c>
    </row>
    <row r="34" spans="1:14" ht="12.75">
      <c r="A34" s="26">
        <v>26</v>
      </c>
      <c r="B34" s="47" t="s">
        <v>166</v>
      </c>
      <c r="C34" s="48" t="s">
        <v>160</v>
      </c>
      <c r="D34" s="48" t="s">
        <v>183</v>
      </c>
      <c r="E34" s="48" t="s">
        <v>129</v>
      </c>
      <c r="F34" s="54" t="s">
        <v>130</v>
      </c>
      <c r="G34" s="27"/>
      <c r="H34" s="27"/>
      <c r="I34" s="28"/>
      <c r="J34" s="29" t="s">
        <v>238</v>
      </c>
      <c r="K34" s="30" t="str">
        <f t="shared" si="1"/>
        <v>DIS</v>
      </c>
      <c r="L34" s="30" t="str">
        <f t="shared" si="2"/>
        <v>DIS</v>
      </c>
      <c r="M34" s="27" t="str">
        <f t="shared" si="3"/>
        <v>BO</v>
      </c>
      <c r="N34" s="32">
        <f t="shared" si="4"/>
        <v>0</v>
      </c>
    </row>
    <row r="35" spans="1:14" ht="12.75">
      <c r="A35" s="26">
        <v>27</v>
      </c>
      <c r="B35" s="47" t="s">
        <v>198</v>
      </c>
      <c r="C35" s="48" t="s">
        <v>202</v>
      </c>
      <c r="D35" s="48" t="s">
        <v>203</v>
      </c>
      <c r="E35" s="48" t="s">
        <v>189</v>
      </c>
      <c r="F35" s="54" t="s">
        <v>54</v>
      </c>
      <c r="G35" s="27"/>
      <c r="H35" s="27"/>
      <c r="I35" s="28"/>
      <c r="J35" s="29" t="s">
        <v>238</v>
      </c>
      <c r="K35" s="30" t="str">
        <f t="shared" si="1"/>
        <v>DIS</v>
      </c>
      <c r="L35" s="30" t="str">
        <f t="shared" si="2"/>
        <v>DIS</v>
      </c>
      <c r="M35" s="27" t="str">
        <f t="shared" si="3"/>
        <v>BO</v>
      </c>
      <c r="N35" s="32">
        <f t="shared" si="4"/>
        <v>0</v>
      </c>
    </row>
    <row r="36" spans="1:14" ht="12.75">
      <c r="A36" s="26">
        <v>28</v>
      </c>
      <c r="B36" s="47" t="s">
        <v>198</v>
      </c>
      <c r="C36" s="48" t="s">
        <v>204</v>
      </c>
      <c r="D36" s="48" t="s">
        <v>205</v>
      </c>
      <c r="E36" s="48" t="s">
        <v>169</v>
      </c>
      <c r="F36" s="54" t="s">
        <v>69</v>
      </c>
      <c r="G36" s="27"/>
      <c r="H36" s="27"/>
      <c r="I36" s="28"/>
      <c r="J36" s="29" t="s">
        <v>238</v>
      </c>
      <c r="K36" s="30" t="str">
        <f t="shared" si="1"/>
        <v>DIS</v>
      </c>
      <c r="L36" s="30" t="str">
        <f t="shared" si="2"/>
        <v>DIS</v>
      </c>
      <c r="M36" s="27" t="str">
        <f t="shared" si="3"/>
        <v>BO</v>
      </c>
      <c r="N36" s="32">
        <f t="shared" si="4"/>
        <v>0</v>
      </c>
    </row>
    <row r="37" spans="1:14" ht="12.75">
      <c r="A37" s="26">
        <v>29</v>
      </c>
      <c r="B37" s="47" t="s">
        <v>198</v>
      </c>
      <c r="C37" s="48" t="s">
        <v>133</v>
      </c>
      <c r="D37" s="48" t="s">
        <v>206</v>
      </c>
      <c r="E37" s="48" t="s">
        <v>169</v>
      </c>
      <c r="F37" s="54" t="s">
        <v>136</v>
      </c>
      <c r="G37" s="27" t="s">
        <v>95</v>
      </c>
      <c r="H37" s="27"/>
      <c r="I37" s="28"/>
      <c r="J37" s="29" t="s">
        <v>238</v>
      </c>
      <c r="K37" s="30" t="str">
        <f t="shared" si="1"/>
        <v>DIS</v>
      </c>
      <c r="L37" s="30" t="str">
        <f t="shared" si="2"/>
        <v>DIS</v>
      </c>
      <c r="M37" s="27" t="str">
        <f t="shared" si="3"/>
        <v>BO</v>
      </c>
      <c r="N37" s="32">
        <f t="shared" si="4"/>
        <v>0</v>
      </c>
    </row>
    <row r="38" spans="1:14" ht="12.75">
      <c r="A38" s="26">
        <v>30</v>
      </c>
      <c r="B38" s="47" t="s">
        <v>198</v>
      </c>
      <c r="C38" s="48" t="s">
        <v>147</v>
      </c>
      <c r="D38" s="48" t="s">
        <v>197</v>
      </c>
      <c r="E38" s="48" t="s">
        <v>172</v>
      </c>
      <c r="F38" s="54" t="s">
        <v>149</v>
      </c>
      <c r="G38" s="27"/>
      <c r="H38" s="27"/>
      <c r="I38" s="28"/>
      <c r="J38" s="29" t="s">
        <v>238</v>
      </c>
      <c r="K38" s="30" t="str">
        <f t="shared" si="1"/>
        <v>DIS</v>
      </c>
      <c r="L38" s="30" t="str">
        <f t="shared" si="2"/>
        <v>DIS</v>
      </c>
      <c r="M38" s="27" t="str">
        <f t="shared" si="3"/>
        <v>BO</v>
      </c>
      <c r="N38" s="32">
        <f t="shared" si="4"/>
        <v>0</v>
      </c>
    </row>
    <row r="39" spans="1:14" ht="12.75">
      <c r="A39" s="26">
        <v>31</v>
      </c>
      <c r="B39" s="47" t="s">
        <v>223</v>
      </c>
      <c r="C39" s="48" t="s">
        <v>202</v>
      </c>
      <c r="D39" s="48" t="s">
        <v>231</v>
      </c>
      <c r="E39" s="48" t="s">
        <v>189</v>
      </c>
      <c r="F39" s="54" t="s">
        <v>54</v>
      </c>
      <c r="G39" s="27"/>
      <c r="H39" s="33"/>
      <c r="I39" s="34"/>
      <c r="J39" s="29" t="s">
        <v>238</v>
      </c>
      <c r="K39" s="30" t="str">
        <f t="shared" si="1"/>
        <v>DIS</v>
      </c>
      <c r="L39" s="30" t="str">
        <f t="shared" si="2"/>
        <v>DIS</v>
      </c>
      <c r="M39" s="27" t="str">
        <f t="shared" si="3"/>
        <v>BO</v>
      </c>
      <c r="N39" s="32">
        <f t="shared" si="4"/>
        <v>0</v>
      </c>
    </row>
    <row r="40" spans="1:15" ht="12.75">
      <c r="A40" s="18"/>
      <c r="B40" s="19"/>
      <c r="C40" s="7"/>
      <c r="D40" s="7"/>
      <c r="E40" s="7"/>
      <c r="F40" s="38"/>
      <c r="G40" s="18"/>
      <c r="H40" s="18"/>
      <c r="I40" s="18"/>
      <c r="J40" s="39"/>
      <c r="K40" s="40"/>
      <c r="L40" s="40"/>
      <c r="M40" s="41"/>
      <c r="N40" s="42"/>
      <c r="O40" s="18"/>
    </row>
    <row r="41" spans="1:15" ht="12.75">
      <c r="A41" s="43"/>
      <c r="B41" s="19"/>
      <c r="C41" s="7"/>
      <c r="D41" s="7"/>
      <c r="E41" s="7"/>
      <c r="F41" s="7"/>
      <c r="G41" s="18"/>
      <c r="H41" s="18"/>
      <c r="I41" s="18"/>
      <c r="J41" s="39"/>
      <c r="K41" s="40"/>
      <c r="L41" s="40"/>
      <c r="M41" s="41"/>
      <c r="N41" s="42"/>
      <c r="O41" s="18"/>
    </row>
    <row r="42" spans="1:15" ht="12.75">
      <c r="A42" s="43"/>
      <c r="B42" s="19"/>
      <c r="C42" s="7"/>
      <c r="D42" s="7"/>
      <c r="E42" s="7"/>
      <c r="F42" s="7"/>
      <c r="G42" s="18"/>
      <c r="H42" s="18"/>
      <c r="I42" s="18"/>
      <c r="J42" s="39"/>
      <c r="K42" s="40"/>
      <c r="L42" s="40"/>
      <c r="M42" s="41"/>
      <c r="N42" s="42"/>
      <c r="O42" s="18"/>
    </row>
    <row r="43" spans="1:15" ht="12.75">
      <c r="A43" s="18"/>
      <c r="B43" s="19"/>
      <c r="C43" s="43"/>
      <c r="D43" s="7"/>
      <c r="E43" s="7"/>
      <c r="F43" s="7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.75">
      <c r="A44" s="18"/>
      <c r="B44" s="19"/>
      <c r="C44" s="7"/>
      <c r="D44" s="7"/>
      <c r="E44" s="7"/>
      <c r="F44" s="7"/>
      <c r="G44" s="18"/>
      <c r="H44" s="18"/>
      <c r="I44" s="18"/>
      <c r="J44" s="18"/>
      <c r="K44" s="18"/>
      <c r="L44" s="18"/>
      <c r="M44" s="18"/>
      <c r="N44" s="18"/>
      <c r="O44" s="18"/>
    </row>
    <row r="45" spans="2:7" ht="12.75">
      <c r="B45" s="19"/>
      <c r="C45" s="7"/>
      <c r="D45" s="7"/>
      <c r="E45" s="7"/>
      <c r="F45" s="7"/>
      <c r="G45" s="18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J7" sqref="J7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31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16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155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52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83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H3/H4</f>
        <v>2.980769230769231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96</v>
      </c>
      <c r="C9" s="48" t="s">
        <v>105</v>
      </c>
      <c r="D9" s="48" t="s">
        <v>106</v>
      </c>
      <c r="E9" s="48" t="s">
        <v>107</v>
      </c>
      <c r="F9" s="48" t="s">
        <v>86</v>
      </c>
      <c r="G9" s="27">
        <v>0</v>
      </c>
      <c r="H9" s="27">
        <v>0</v>
      </c>
      <c r="I9" s="28">
        <v>37.2</v>
      </c>
      <c r="J9" s="29">
        <f>IF(G9=3,"DIS",IF(G9&lt;=2,G9*5+H9*5))</f>
        <v>0</v>
      </c>
      <c r="K9" s="30">
        <f aca="true" t="shared" si="0" ref="K9:K16">IF(J9="DIS","DIS",IF(I9&gt;$H$5,"DIS",IF(I9&gt;$H$4,I9-$H$4,0)))</f>
        <v>0</v>
      </c>
      <c r="L9" s="30">
        <f aca="true" t="shared" si="1" ref="L9:L16">IF(K9="DIS","DIS",IF(J9="DIS","DIS",J9+K9))</f>
        <v>0</v>
      </c>
      <c r="M9" s="31" t="str">
        <f aca="true" t="shared" si="2" ref="M9:M16">IF(L9&lt;=5.99,"V",IF(L9&lt;=15.99,"VD",IF(L9&lt;=25.99,"D",IF(L9&gt;=26,"BO",IF(L9="DIS","DIS",0)))))</f>
        <v>V</v>
      </c>
      <c r="N9" s="32">
        <f aca="true" t="shared" si="3" ref="N9:N16">IF(L9="DIS",0,$H$3/I9)</f>
        <v>4.166666666666666</v>
      </c>
    </row>
    <row r="10" spans="1:14" ht="12.75">
      <c r="A10" s="26">
        <v>2</v>
      </c>
      <c r="B10" s="47" t="s">
        <v>96</v>
      </c>
      <c r="C10" s="48" t="s">
        <v>118</v>
      </c>
      <c r="D10" s="48" t="s">
        <v>119</v>
      </c>
      <c r="E10" s="48" t="s">
        <v>102</v>
      </c>
      <c r="F10" s="48" t="s">
        <v>62</v>
      </c>
      <c r="G10" s="27">
        <v>0</v>
      </c>
      <c r="H10" s="27">
        <v>0</v>
      </c>
      <c r="I10" s="28">
        <v>47</v>
      </c>
      <c r="J10" s="29">
        <f>IF(G10=3,"DIS",IF(G10&lt;=2,G10*5+H10*5))</f>
        <v>0</v>
      </c>
      <c r="K10" s="30">
        <f t="shared" si="0"/>
        <v>0</v>
      </c>
      <c r="L10" s="30">
        <f t="shared" si="1"/>
        <v>0</v>
      </c>
      <c r="M10" s="31" t="str">
        <f t="shared" si="2"/>
        <v>V</v>
      </c>
      <c r="N10" s="32">
        <f t="shared" si="3"/>
        <v>3.297872340425532</v>
      </c>
    </row>
    <row r="11" spans="1:14" ht="12.75">
      <c r="A11" s="26">
        <v>3</v>
      </c>
      <c r="B11" s="47" t="s">
        <v>96</v>
      </c>
      <c r="C11" s="48" t="s">
        <v>112</v>
      </c>
      <c r="D11" s="48" t="s">
        <v>113</v>
      </c>
      <c r="E11" s="48" t="s">
        <v>114</v>
      </c>
      <c r="F11" s="48" t="s">
        <v>82</v>
      </c>
      <c r="G11" s="27">
        <v>0</v>
      </c>
      <c r="H11" s="27">
        <v>1</v>
      </c>
      <c r="I11" s="28">
        <v>33.9</v>
      </c>
      <c r="J11" s="29">
        <f>IF(G11=3,"DIS",IF(G11&lt;=2,G11*5+H11*5))</f>
        <v>5</v>
      </c>
      <c r="K11" s="30">
        <f t="shared" si="0"/>
        <v>0</v>
      </c>
      <c r="L11" s="30">
        <f t="shared" si="1"/>
        <v>5</v>
      </c>
      <c r="M11" s="31" t="str">
        <f t="shared" si="2"/>
        <v>V</v>
      </c>
      <c r="N11" s="32">
        <f t="shared" si="3"/>
        <v>4.572271386430678</v>
      </c>
    </row>
    <row r="12" spans="1:14" ht="12.75">
      <c r="A12" s="26">
        <v>4</v>
      </c>
      <c r="B12" s="47" t="s">
        <v>96</v>
      </c>
      <c r="C12" s="48" t="s">
        <v>97</v>
      </c>
      <c r="D12" s="48" t="s">
        <v>98</v>
      </c>
      <c r="E12" s="48" t="s">
        <v>76</v>
      </c>
      <c r="F12" s="48" t="s">
        <v>99</v>
      </c>
      <c r="G12" s="27">
        <v>0</v>
      </c>
      <c r="H12" s="27">
        <v>1</v>
      </c>
      <c r="I12" s="28">
        <v>42.5</v>
      </c>
      <c r="J12" s="29">
        <f>IF(G12=3,"DIS",IF(G12&lt;=2,G12*5+H12*5))</f>
        <v>5</v>
      </c>
      <c r="K12" s="30">
        <f t="shared" si="0"/>
        <v>0</v>
      </c>
      <c r="L12" s="30">
        <f t="shared" si="1"/>
        <v>5</v>
      </c>
      <c r="M12" s="31" t="str">
        <f t="shared" si="2"/>
        <v>V</v>
      </c>
      <c r="N12" s="32">
        <f t="shared" si="3"/>
        <v>3.6470588235294117</v>
      </c>
    </row>
    <row r="13" spans="1:14" ht="12.75">
      <c r="A13" s="26">
        <v>5</v>
      </c>
      <c r="B13" s="47" t="s">
        <v>96</v>
      </c>
      <c r="C13" s="48" t="s">
        <v>108</v>
      </c>
      <c r="D13" s="48" t="s">
        <v>109</v>
      </c>
      <c r="E13" s="48" t="s">
        <v>110</v>
      </c>
      <c r="F13" s="48" t="s">
        <v>111</v>
      </c>
      <c r="G13" s="35">
        <v>2</v>
      </c>
      <c r="H13" s="35">
        <v>3</v>
      </c>
      <c r="I13" s="36">
        <v>54.3</v>
      </c>
      <c r="J13" s="10">
        <f>IF(G13=3,"DIS",IF(G13&lt;=2,G13*5+H13*5))</f>
        <v>25</v>
      </c>
      <c r="K13" s="11">
        <f t="shared" si="0"/>
        <v>2.299999999999997</v>
      </c>
      <c r="L13" s="11">
        <f t="shared" si="1"/>
        <v>27.299999999999997</v>
      </c>
      <c r="M13" s="37" t="str">
        <f t="shared" si="2"/>
        <v>BO</v>
      </c>
      <c r="N13" s="12">
        <f t="shared" si="3"/>
        <v>2.85451197053407</v>
      </c>
    </row>
    <row r="14" spans="1:14" ht="12.75">
      <c r="A14" s="26">
        <v>6</v>
      </c>
      <c r="B14" s="47" t="s">
        <v>96</v>
      </c>
      <c r="C14" s="48" t="s">
        <v>100</v>
      </c>
      <c r="D14" s="48" t="s">
        <v>101</v>
      </c>
      <c r="E14" s="48" t="s">
        <v>102</v>
      </c>
      <c r="F14" s="48" t="s">
        <v>62</v>
      </c>
      <c r="G14" s="27"/>
      <c r="H14" s="27"/>
      <c r="I14" s="28"/>
      <c r="J14" s="29" t="s">
        <v>238</v>
      </c>
      <c r="K14" s="30" t="str">
        <f t="shared" si="0"/>
        <v>DIS</v>
      </c>
      <c r="L14" s="30" t="str">
        <f t="shared" si="1"/>
        <v>DIS</v>
      </c>
      <c r="M14" s="31" t="str">
        <f t="shared" si="2"/>
        <v>BO</v>
      </c>
      <c r="N14" s="32">
        <f t="shared" si="3"/>
        <v>0</v>
      </c>
    </row>
    <row r="15" spans="1:14" ht="12.75">
      <c r="A15" s="26">
        <v>7</v>
      </c>
      <c r="B15" s="47" t="s">
        <v>96</v>
      </c>
      <c r="C15" s="48" t="s">
        <v>103</v>
      </c>
      <c r="D15" s="48" t="s">
        <v>104</v>
      </c>
      <c r="E15" s="48" t="s">
        <v>76</v>
      </c>
      <c r="F15" s="48" t="s">
        <v>62</v>
      </c>
      <c r="G15" s="27"/>
      <c r="H15" s="27"/>
      <c r="I15" s="28"/>
      <c r="J15" s="29" t="s">
        <v>238</v>
      </c>
      <c r="K15" s="30" t="str">
        <f t="shared" si="0"/>
        <v>DIS</v>
      </c>
      <c r="L15" s="30" t="str">
        <f t="shared" si="1"/>
        <v>DIS</v>
      </c>
      <c r="M15" s="31" t="str">
        <f t="shared" si="2"/>
        <v>BO</v>
      </c>
      <c r="N15" s="32">
        <f t="shared" si="3"/>
        <v>0</v>
      </c>
    </row>
    <row r="16" spans="1:14" ht="12.75">
      <c r="A16" s="26">
        <v>8</v>
      </c>
      <c r="B16" s="47" t="s">
        <v>96</v>
      </c>
      <c r="C16" s="48" t="s">
        <v>115</v>
      </c>
      <c r="D16" s="48" t="s">
        <v>116</v>
      </c>
      <c r="E16" s="48" t="s">
        <v>102</v>
      </c>
      <c r="F16" s="50" t="s">
        <v>117</v>
      </c>
      <c r="G16" s="35"/>
      <c r="H16" s="35"/>
      <c r="I16" s="36"/>
      <c r="J16" s="10" t="s">
        <v>238</v>
      </c>
      <c r="K16" s="11" t="str">
        <f t="shared" si="0"/>
        <v>DIS</v>
      </c>
      <c r="L16" s="11" t="str">
        <f t="shared" si="1"/>
        <v>DIS</v>
      </c>
      <c r="M16" s="37" t="str">
        <f t="shared" si="2"/>
        <v>BO</v>
      </c>
      <c r="N16" s="12">
        <f t="shared" si="3"/>
        <v>0</v>
      </c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K5" sqref="K5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32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16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155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52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83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H3/H4</f>
        <v>2.980769230769231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43</v>
      </c>
      <c r="C9" s="48" t="s">
        <v>51</v>
      </c>
      <c r="D9" s="48" t="s">
        <v>52</v>
      </c>
      <c r="E9" s="48" t="s">
        <v>53</v>
      </c>
      <c r="F9" s="48" t="s">
        <v>54</v>
      </c>
      <c r="G9" s="27">
        <v>0</v>
      </c>
      <c r="H9" s="27">
        <v>0</v>
      </c>
      <c r="I9" s="28">
        <v>32.9</v>
      </c>
      <c r="J9" s="29">
        <f>IF(G9=3,"DIS",IF(G9&lt;=2,G9*5+H9*5))</f>
        <v>0</v>
      </c>
      <c r="K9" s="30">
        <f aca="true" t="shared" si="0" ref="K9:K17">IF(J9="DIS","DIS",IF(I9&gt;$H$5,"DIS",IF(I9&gt;$H$4,I9-$H$4,0)))</f>
        <v>0</v>
      </c>
      <c r="L9" s="30">
        <f aca="true" t="shared" si="1" ref="L9:L17">IF(K9="DIS","DIS",IF(J9="DIS","DIS",J9+K9))</f>
        <v>0</v>
      </c>
      <c r="M9" s="31" t="str">
        <f aca="true" t="shared" si="2" ref="M9:M17">IF(L9&lt;=5.99,"V",IF(L9&lt;=15.99,"VD",IF(L9&lt;=25.99,"D",IF(L9&gt;=26,"BO",IF(L9="DIS","DIS",0)))))</f>
        <v>V</v>
      </c>
      <c r="N9" s="32">
        <f aca="true" t="shared" si="3" ref="N9:N17">IF(L9="DIS",0,$H$3/I9)</f>
        <v>4.711246200607903</v>
      </c>
    </row>
    <row r="10" spans="1:14" ht="12.75">
      <c r="A10" s="26">
        <v>2</v>
      </c>
      <c r="B10" s="47" t="s">
        <v>43</v>
      </c>
      <c r="C10" s="48" t="s">
        <v>59</v>
      </c>
      <c r="D10" s="49" t="s">
        <v>60</v>
      </c>
      <c r="E10" s="48" t="s">
        <v>61</v>
      </c>
      <c r="F10" s="48" t="s">
        <v>62</v>
      </c>
      <c r="G10" s="35">
        <v>1</v>
      </c>
      <c r="H10" s="35">
        <v>1</v>
      </c>
      <c r="I10" s="36">
        <v>36</v>
      </c>
      <c r="J10" s="10">
        <f>IF(G10=3,"DIS",IF(G10&lt;=2,G10*5+H10*5))</f>
        <v>10</v>
      </c>
      <c r="K10" s="11">
        <f t="shared" si="0"/>
        <v>0</v>
      </c>
      <c r="L10" s="11">
        <f t="shared" si="1"/>
        <v>10</v>
      </c>
      <c r="M10" s="37" t="str">
        <f t="shared" si="2"/>
        <v>VD</v>
      </c>
      <c r="N10" s="12">
        <f t="shared" si="3"/>
        <v>4.305555555555555</v>
      </c>
    </row>
    <row r="11" spans="1:14" ht="12.75">
      <c r="A11" s="26">
        <v>3</v>
      </c>
      <c r="B11" s="47" t="s">
        <v>43</v>
      </c>
      <c r="C11" s="48" t="s">
        <v>67</v>
      </c>
      <c r="D11" s="48" t="s">
        <v>68</v>
      </c>
      <c r="E11" s="48" t="s">
        <v>65</v>
      </c>
      <c r="F11" s="48" t="s">
        <v>69</v>
      </c>
      <c r="G11" s="35">
        <v>0</v>
      </c>
      <c r="H11" s="35">
        <v>3</v>
      </c>
      <c r="I11" s="36">
        <v>29.6</v>
      </c>
      <c r="J11" s="10">
        <f>IF(G11=3,"DIS",IF(G11&lt;=2,G11*5+H11*5))</f>
        <v>15</v>
      </c>
      <c r="K11" s="11">
        <f t="shared" si="0"/>
        <v>0</v>
      </c>
      <c r="L11" s="11">
        <f t="shared" si="1"/>
        <v>15</v>
      </c>
      <c r="M11" s="37" t="str">
        <f t="shared" si="2"/>
        <v>VD</v>
      </c>
      <c r="N11" s="12">
        <f t="shared" si="3"/>
        <v>5.236486486486486</v>
      </c>
    </row>
    <row r="12" spans="1:14" ht="15">
      <c r="A12" s="26">
        <v>4</v>
      </c>
      <c r="B12" s="47" t="s">
        <v>43</v>
      </c>
      <c r="C12" s="48" t="s">
        <v>48</v>
      </c>
      <c r="D12" s="58" t="s">
        <v>72</v>
      </c>
      <c r="E12" s="48" t="s">
        <v>50</v>
      </c>
      <c r="F12" s="48" t="s">
        <v>47</v>
      </c>
      <c r="G12" s="27">
        <v>1</v>
      </c>
      <c r="H12" s="27">
        <v>2</v>
      </c>
      <c r="I12" s="28">
        <v>43.4</v>
      </c>
      <c r="J12" s="29">
        <f>IF(G12=3,"DIS",IF(G12&lt;=2,G12*5+H12*5))</f>
        <v>15</v>
      </c>
      <c r="K12" s="30">
        <f t="shared" si="0"/>
        <v>0</v>
      </c>
      <c r="L12" s="30">
        <f t="shared" si="1"/>
        <v>15</v>
      </c>
      <c r="M12" s="31" t="str">
        <f t="shared" si="2"/>
        <v>VD</v>
      </c>
      <c r="N12" s="32">
        <f t="shared" si="3"/>
        <v>3.5714285714285716</v>
      </c>
    </row>
    <row r="13" spans="1:14" ht="12.75">
      <c r="A13" s="26">
        <v>5</v>
      </c>
      <c r="B13" s="47" t="s">
        <v>43</v>
      </c>
      <c r="C13" s="48" t="s">
        <v>63</v>
      </c>
      <c r="D13" s="48" t="s">
        <v>64</v>
      </c>
      <c r="E13" s="48" t="s">
        <v>65</v>
      </c>
      <c r="F13" s="48" t="s">
        <v>66</v>
      </c>
      <c r="G13" s="27">
        <v>2</v>
      </c>
      <c r="H13" s="27">
        <v>2</v>
      </c>
      <c r="I13" s="28">
        <v>60.03</v>
      </c>
      <c r="J13" s="29">
        <f>IF(G13=3,"DIS",IF(G13&lt;=2,G13*5+H13*5))</f>
        <v>20</v>
      </c>
      <c r="K13" s="30">
        <f t="shared" si="0"/>
        <v>8.030000000000001</v>
      </c>
      <c r="L13" s="30">
        <f t="shared" si="1"/>
        <v>28.03</v>
      </c>
      <c r="M13" s="31" t="str">
        <f t="shared" si="2"/>
        <v>BO</v>
      </c>
      <c r="N13" s="32">
        <f t="shared" si="3"/>
        <v>2.5820423121772444</v>
      </c>
    </row>
    <row r="14" spans="1:14" ht="12.75">
      <c r="A14" s="26">
        <v>6</v>
      </c>
      <c r="B14" s="47" t="s">
        <v>43</v>
      </c>
      <c r="C14" s="48" t="s">
        <v>44</v>
      </c>
      <c r="D14" s="49" t="s">
        <v>45</v>
      </c>
      <c r="E14" s="48" t="s">
        <v>46</v>
      </c>
      <c r="F14" s="48" t="s">
        <v>47</v>
      </c>
      <c r="G14" s="27"/>
      <c r="H14" s="27"/>
      <c r="I14" s="28"/>
      <c r="J14" s="29" t="s">
        <v>238</v>
      </c>
      <c r="K14" s="30" t="str">
        <f t="shared" si="0"/>
        <v>DIS</v>
      </c>
      <c r="L14" s="30" t="str">
        <f t="shared" si="1"/>
        <v>DIS</v>
      </c>
      <c r="M14" s="31" t="str">
        <f t="shared" si="2"/>
        <v>BO</v>
      </c>
      <c r="N14" s="32">
        <f t="shared" si="3"/>
        <v>0</v>
      </c>
    </row>
    <row r="15" spans="1:14" ht="12.75">
      <c r="A15" s="26">
        <v>7</v>
      </c>
      <c r="B15" s="47" t="s">
        <v>43</v>
      </c>
      <c r="C15" s="48" t="s">
        <v>48</v>
      </c>
      <c r="D15" s="48" t="s">
        <v>49</v>
      </c>
      <c r="E15" s="48" t="s">
        <v>50</v>
      </c>
      <c r="F15" s="48" t="s">
        <v>47</v>
      </c>
      <c r="G15" s="27"/>
      <c r="H15" s="27"/>
      <c r="I15" s="28"/>
      <c r="J15" s="29" t="s">
        <v>238</v>
      </c>
      <c r="K15" s="30" t="str">
        <f t="shared" si="0"/>
        <v>DIS</v>
      </c>
      <c r="L15" s="30" t="str">
        <f t="shared" si="1"/>
        <v>DIS</v>
      </c>
      <c r="M15" s="31" t="str">
        <f t="shared" si="2"/>
        <v>BO</v>
      </c>
      <c r="N15" s="32">
        <f t="shared" si="3"/>
        <v>0</v>
      </c>
    </row>
    <row r="16" spans="1:14" ht="12.75">
      <c r="A16" s="26">
        <v>8</v>
      </c>
      <c r="B16" s="47" t="s">
        <v>43</v>
      </c>
      <c r="C16" s="48" t="s">
        <v>55</v>
      </c>
      <c r="D16" s="48" t="s">
        <v>56</v>
      </c>
      <c r="E16" s="48" t="s">
        <v>57</v>
      </c>
      <c r="F16" s="48" t="s">
        <v>58</v>
      </c>
      <c r="G16" s="27"/>
      <c r="H16" s="27"/>
      <c r="I16" s="28"/>
      <c r="J16" s="29" t="s">
        <v>238</v>
      </c>
      <c r="K16" s="30" t="str">
        <f t="shared" si="0"/>
        <v>DIS</v>
      </c>
      <c r="L16" s="30" t="str">
        <f t="shared" si="1"/>
        <v>DIS</v>
      </c>
      <c r="M16" s="31" t="str">
        <f t="shared" si="2"/>
        <v>BO</v>
      </c>
      <c r="N16" s="32">
        <f t="shared" si="3"/>
        <v>0</v>
      </c>
    </row>
    <row r="17" spans="1:14" ht="12.75">
      <c r="A17" s="26">
        <v>9</v>
      </c>
      <c r="B17" s="47" t="s">
        <v>43</v>
      </c>
      <c r="C17" s="48" t="s">
        <v>44</v>
      </c>
      <c r="D17" s="57" t="s">
        <v>70</v>
      </c>
      <c r="E17" s="48" t="s">
        <v>71</v>
      </c>
      <c r="F17" s="48" t="s">
        <v>47</v>
      </c>
      <c r="G17" s="27"/>
      <c r="H17" s="27"/>
      <c r="I17" s="28"/>
      <c r="J17" s="29" t="s">
        <v>238</v>
      </c>
      <c r="K17" s="30" t="str">
        <f t="shared" si="0"/>
        <v>DIS</v>
      </c>
      <c r="L17" s="30" t="str">
        <f t="shared" si="1"/>
        <v>DIS</v>
      </c>
      <c r="M17" s="31" t="str">
        <f t="shared" si="2"/>
        <v>BO</v>
      </c>
      <c r="N17" s="32">
        <f t="shared" si="3"/>
        <v>0</v>
      </c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D4" sqref="D4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33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20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184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54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86</v>
      </c>
      <c r="I5" s="15" t="s">
        <v>6</v>
      </c>
      <c r="J5" s="8"/>
      <c r="K5" s="9"/>
    </row>
    <row r="6" spans="1:9" ht="15">
      <c r="A6" s="1"/>
      <c r="B6" s="2"/>
      <c r="C6" s="2"/>
      <c r="E6" s="15"/>
      <c r="F6" s="1" t="s">
        <v>8</v>
      </c>
      <c r="G6" s="1"/>
      <c r="H6" s="17">
        <v>3.4</v>
      </c>
      <c r="I6" s="15" t="s">
        <v>9</v>
      </c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198</v>
      </c>
      <c r="C9" s="48" t="s">
        <v>133</v>
      </c>
      <c r="D9" s="48" t="s">
        <v>206</v>
      </c>
      <c r="E9" s="48" t="s">
        <v>169</v>
      </c>
      <c r="F9" s="54" t="s">
        <v>136</v>
      </c>
      <c r="G9" s="27">
        <v>0</v>
      </c>
      <c r="H9" s="27">
        <v>0</v>
      </c>
      <c r="I9" s="36">
        <v>43.29</v>
      </c>
      <c r="J9" s="10">
        <f aca="true" t="shared" si="0" ref="J9:J18">IF(G9=3,"DIS",IF(G9&lt;=2,G9*5+H9*5))</f>
        <v>0</v>
      </c>
      <c r="K9" s="11">
        <f aca="true" t="shared" si="1" ref="K9:K23">IF(J9="DIS","DIS",IF(I9&gt;$H$5,"DIS",IF(I9&gt;$H$4,I9-$H$4,0)))</f>
        <v>0</v>
      </c>
      <c r="L9" s="11">
        <f aca="true" t="shared" si="2" ref="L9:L23">IF(K9="DIS","DIS",IF(J9="DIS","DIS",J9+K9))</f>
        <v>0</v>
      </c>
      <c r="M9" s="37" t="str">
        <f aca="true" t="shared" si="3" ref="M9:M23">IF(L9&lt;=5.99,"V",IF(L9&lt;=15.99,"VD",IF(L9&lt;=25.99,"D",IF(L9&gt;=26,"BO",IF(L9="DIS","DIS",0)))))</f>
        <v>V</v>
      </c>
      <c r="N9" s="12">
        <f aca="true" t="shared" si="4" ref="N9:N23">IF(L9="DIS",0,$H$3/I9)</f>
        <v>4.250404250404251</v>
      </c>
    </row>
    <row r="10" spans="1:14" ht="12.75">
      <c r="A10" s="26">
        <v>2</v>
      </c>
      <c r="B10" s="47" t="s">
        <v>198</v>
      </c>
      <c r="C10" s="48" t="s">
        <v>83</v>
      </c>
      <c r="D10" s="48" t="s">
        <v>211</v>
      </c>
      <c r="E10" s="48" t="s">
        <v>76</v>
      </c>
      <c r="F10" s="54" t="s">
        <v>86</v>
      </c>
      <c r="G10" s="27">
        <v>0</v>
      </c>
      <c r="H10" s="27">
        <v>0</v>
      </c>
      <c r="I10" s="28">
        <v>46.84</v>
      </c>
      <c r="J10" s="29">
        <f t="shared" si="0"/>
        <v>0</v>
      </c>
      <c r="K10" s="30">
        <f t="shared" si="1"/>
        <v>0</v>
      </c>
      <c r="L10" s="30">
        <f t="shared" si="2"/>
        <v>0</v>
      </c>
      <c r="M10" s="31" t="str">
        <f t="shared" si="3"/>
        <v>V</v>
      </c>
      <c r="N10" s="32">
        <f t="shared" si="4"/>
        <v>3.9282664389410757</v>
      </c>
    </row>
    <row r="11" spans="1:14" ht="12.75">
      <c r="A11" s="26">
        <v>3</v>
      </c>
      <c r="B11" s="47" t="s">
        <v>198</v>
      </c>
      <c r="C11" s="48" t="s">
        <v>123</v>
      </c>
      <c r="D11" s="48" t="s">
        <v>200</v>
      </c>
      <c r="E11" s="48" t="s">
        <v>201</v>
      </c>
      <c r="F11" s="54" t="s">
        <v>126</v>
      </c>
      <c r="G11" s="27">
        <v>0</v>
      </c>
      <c r="H11" s="27">
        <v>0</v>
      </c>
      <c r="I11" s="28">
        <v>48.28</v>
      </c>
      <c r="J11" s="29">
        <f t="shared" si="0"/>
        <v>0</v>
      </c>
      <c r="K11" s="30">
        <f t="shared" si="1"/>
        <v>0</v>
      </c>
      <c r="L11" s="30">
        <f t="shared" si="2"/>
        <v>0</v>
      </c>
      <c r="M11" s="31" t="str">
        <f t="shared" si="3"/>
        <v>V</v>
      </c>
      <c r="N11" s="32">
        <f t="shared" si="4"/>
        <v>3.8111019055509527</v>
      </c>
    </row>
    <row r="12" spans="1:14" ht="12.75">
      <c r="A12" s="26">
        <v>4</v>
      </c>
      <c r="B12" s="47" t="s">
        <v>198</v>
      </c>
      <c r="C12" s="48" t="s">
        <v>123</v>
      </c>
      <c r="D12" s="49" t="s">
        <v>220</v>
      </c>
      <c r="E12" s="48" t="s">
        <v>221</v>
      </c>
      <c r="F12" s="54" t="s">
        <v>126</v>
      </c>
      <c r="G12" s="27">
        <v>0</v>
      </c>
      <c r="H12" s="27">
        <v>0</v>
      </c>
      <c r="I12" s="28">
        <v>52.96</v>
      </c>
      <c r="J12" s="29">
        <f t="shared" si="0"/>
        <v>0</v>
      </c>
      <c r="K12" s="30">
        <f t="shared" si="1"/>
        <v>0</v>
      </c>
      <c r="L12" s="30">
        <f t="shared" si="2"/>
        <v>0</v>
      </c>
      <c r="M12" s="31" t="str">
        <f t="shared" si="3"/>
        <v>V</v>
      </c>
      <c r="N12" s="32">
        <f t="shared" si="4"/>
        <v>3.474320241691843</v>
      </c>
    </row>
    <row r="13" spans="1:14" ht="12.75">
      <c r="A13" s="26">
        <v>5</v>
      </c>
      <c r="B13" s="47" t="s">
        <v>198</v>
      </c>
      <c r="C13" s="48" t="s">
        <v>204</v>
      </c>
      <c r="D13" s="48" t="s">
        <v>205</v>
      </c>
      <c r="E13" s="48" t="s">
        <v>169</v>
      </c>
      <c r="F13" s="54" t="s">
        <v>69</v>
      </c>
      <c r="G13" s="27">
        <v>1</v>
      </c>
      <c r="H13" s="27">
        <v>0</v>
      </c>
      <c r="I13" s="28">
        <v>44.59</v>
      </c>
      <c r="J13" s="29">
        <f t="shared" si="0"/>
        <v>5</v>
      </c>
      <c r="K13" s="30">
        <f t="shared" si="1"/>
        <v>0</v>
      </c>
      <c r="L13" s="30">
        <f t="shared" si="2"/>
        <v>5</v>
      </c>
      <c r="M13" s="31" t="str">
        <f t="shared" si="3"/>
        <v>V</v>
      </c>
      <c r="N13" s="32">
        <f t="shared" si="4"/>
        <v>4.12648575913882</v>
      </c>
    </row>
    <row r="14" spans="1:14" ht="12.75">
      <c r="A14" s="26">
        <v>6</v>
      </c>
      <c r="B14" s="47" t="s">
        <v>198</v>
      </c>
      <c r="C14" s="48" t="s">
        <v>202</v>
      </c>
      <c r="D14" s="48" t="s">
        <v>203</v>
      </c>
      <c r="E14" s="48" t="s">
        <v>189</v>
      </c>
      <c r="F14" s="54" t="s">
        <v>54</v>
      </c>
      <c r="G14" s="27">
        <v>0</v>
      </c>
      <c r="H14" s="27">
        <v>2</v>
      </c>
      <c r="I14" s="28">
        <v>43.6</v>
      </c>
      <c r="J14" s="29">
        <f t="shared" si="0"/>
        <v>10</v>
      </c>
      <c r="K14" s="30">
        <f t="shared" si="1"/>
        <v>0</v>
      </c>
      <c r="L14" s="30">
        <f t="shared" si="2"/>
        <v>10</v>
      </c>
      <c r="M14" s="31" t="str">
        <f t="shared" si="3"/>
        <v>VD</v>
      </c>
      <c r="N14" s="32">
        <f t="shared" si="4"/>
        <v>4.220183486238532</v>
      </c>
    </row>
    <row r="15" spans="1:14" ht="12.75">
      <c r="A15" s="26">
        <v>7</v>
      </c>
      <c r="B15" s="47" t="s">
        <v>198</v>
      </c>
      <c r="C15" s="48" t="s">
        <v>215</v>
      </c>
      <c r="D15" s="48" t="s">
        <v>216</v>
      </c>
      <c r="E15" s="48" t="s">
        <v>179</v>
      </c>
      <c r="F15" s="54" t="s">
        <v>217</v>
      </c>
      <c r="G15" s="27">
        <v>1</v>
      </c>
      <c r="H15" s="27">
        <v>2</v>
      </c>
      <c r="I15" s="28">
        <v>49.81</v>
      </c>
      <c r="J15" s="29">
        <f t="shared" si="0"/>
        <v>15</v>
      </c>
      <c r="K15" s="30">
        <f t="shared" si="1"/>
        <v>0</v>
      </c>
      <c r="L15" s="30">
        <f t="shared" si="2"/>
        <v>15</v>
      </c>
      <c r="M15" s="31" t="str">
        <f t="shared" si="3"/>
        <v>VD</v>
      </c>
      <c r="N15" s="32">
        <f t="shared" si="4"/>
        <v>3.6940373418992167</v>
      </c>
    </row>
    <row r="16" spans="1:14" ht="12.75">
      <c r="A16" s="26">
        <v>8</v>
      </c>
      <c r="B16" s="47" t="s">
        <v>198</v>
      </c>
      <c r="C16" s="48" t="s">
        <v>207</v>
      </c>
      <c r="D16" s="48" t="s">
        <v>240</v>
      </c>
      <c r="E16" s="48" t="s">
        <v>208</v>
      </c>
      <c r="F16" s="54" t="s">
        <v>82</v>
      </c>
      <c r="G16" s="27">
        <v>2</v>
      </c>
      <c r="H16" s="27">
        <v>1</v>
      </c>
      <c r="I16" s="28">
        <v>51.48</v>
      </c>
      <c r="J16" s="29">
        <f t="shared" si="0"/>
        <v>15</v>
      </c>
      <c r="K16" s="30">
        <f t="shared" si="1"/>
        <v>0</v>
      </c>
      <c r="L16" s="30">
        <f t="shared" si="2"/>
        <v>15</v>
      </c>
      <c r="M16" s="31" t="str">
        <f t="shared" si="3"/>
        <v>VD</v>
      </c>
      <c r="N16" s="32">
        <f t="shared" si="4"/>
        <v>3.5742035742035743</v>
      </c>
    </row>
    <row r="17" spans="1:14" ht="12.75">
      <c r="A17" s="26">
        <v>9</v>
      </c>
      <c r="B17" s="47" t="s">
        <v>198</v>
      </c>
      <c r="C17" s="48" t="s">
        <v>131</v>
      </c>
      <c r="D17" s="48" t="s">
        <v>222</v>
      </c>
      <c r="E17" s="48" t="s">
        <v>102</v>
      </c>
      <c r="F17" s="48" t="s">
        <v>62</v>
      </c>
      <c r="G17" s="27">
        <v>0</v>
      </c>
      <c r="H17" s="27">
        <v>3</v>
      </c>
      <c r="I17" s="28">
        <v>55.4</v>
      </c>
      <c r="J17" s="29">
        <f t="shared" si="0"/>
        <v>15</v>
      </c>
      <c r="K17" s="30">
        <f t="shared" si="1"/>
        <v>1.3999999999999986</v>
      </c>
      <c r="L17" s="30">
        <f t="shared" si="2"/>
        <v>16.4</v>
      </c>
      <c r="M17" s="31" t="str">
        <f t="shared" si="3"/>
        <v>D</v>
      </c>
      <c r="N17" s="32">
        <f t="shared" si="4"/>
        <v>3.32129963898917</v>
      </c>
    </row>
    <row r="18" spans="1:14" ht="12.75">
      <c r="A18" s="26">
        <v>10</v>
      </c>
      <c r="B18" s="47" t="s">
        <v>198</v>
      </c>
      <c r="C18" s="48" t="s">
        <v>127</v>
      </c>
      <c r="D18" s="48" t="s">
        <v>210</v>
      </c>
      <c r="E18" s="48" t="s">
        <v>129</v>
      </c>
      <c r="F18" s="54" t="s">
        <v>130</v>
      </c>
      <c r="G18" s="27">
        <v>1</v>
      </c>
      <c r="H18" s="27">
        <v>2</v>
      </c>
      <c r="I18" s="28">
        <v>57.64</v>
      </c>
      <c r="J18" s="29">
        <f t="shared" si="0"/>
        <v>15</v>
      </c>
      <c r="K18" s="30">
        <f t="shared" si="1"/>
        <v>3.6400000000000006</v>
      </c>
      <c r="L18" s="30">
        <f t="shared" si="2"/>
        <v>18.64</v>
      </c>
      <c r="M18" s="31" t="str">
        <f t="shared" si="3"/>
        <v>D</v>
      </c>
      <c r="N18" s="32">
        <f t="shared" si="4"/>
        <v>3.1922276197085355</v>
      </c>
    </row>
    <row r="19" spans="1:14" ht="12.75">
      <c r="A19" s="26">
        <v>11</v>
      </c>
      <c r="B19" s="47" t="s">
        <v>198</v>
      </c>
      <c r="C19" s="48" t="s">
        <v>74</v>
      </c>
      <c r="D19" s="48" t="s">
        <v>199</v>
      </c>
      <c r="E19" s="48" t="s">
        <v>102</v>
      </c>
      <c r="F19" s="54" t="s">
        <v>58</v>
      </c>
      <c r="G19" s="27"/>
      <c r="H19" s="27"/>
      <c r="I19" s="28"/>
      <c r="J19" s="29" t="s">
        <v>238</v>
      </c>
      <c r="K19" s="30" t="str">
        <f t="shared" si="1"/>
        <v>DIS</v>
      </c>
      <c r="L19" s="30" t="str">
        <f t="shared" si="2"/>
        <v>DIS</v>
      </c>
      <c r="M19" s="31" t="str">
        <f t="shared" si="3"/>
        <v>BO</v>
      </c>
      <c r="N19" s="32">
        <f t="shared" si="4"/>
        <v>0</v>
      </c>
    </row>
    <row r="20" spans="1:14" ht="12.75">
      <c r="A20" s="26">
        <v>12</v>
      </c>
      <c r="B20" s="51" t="s">
        <v>198</v>
      </c>
      <c r="C20" s="53" t="s">
        <v>105</v>
      </c>
      <c r="D20" s="53" t="s">
        <v>209</v>
      </c>
      <c r="E20" s="53" t="s">
        <v>107</v>
      </c>
      <c r="F20" s="53" t="s">
        <v>86</v>
      </c>
      <c r="G20" s="35"/>
      <c r="H20" s="35"/>
      <c r="I20" s="36"/>
      <c r="J20" s="10" t="s">
        <v>238</v>
      </c>
      <c r="K20" s="11" t="str">
        <f t="shared" si="1"/>
        <v>DIS</v>
      </c>
      <c r="L20" s="11" t="str">
        <f t="shared" si="2"/>
        <v>DIS</v>
      </c>
      <c r="M20" s="37" t="str">
        <f t="shared" si="3"/>
        <v>BO</v>
      </c>
      <c r="N20" s="12">
        <f t="shared" si="4"/>
        <v>0</v>
      </c>
    </row>
    <row r="21" spans="1:14" ht="12.75">
      <c r="A21" s="26">
        <v>13</v>
      </c>
      <c r="B21" s="47" t="s">
        <v>198</v>
      </c>
      <c r="C21" s="48" t="s">
        <v>212</v>
      </c>
      <c r="D21" s="48" t="s">
        <v>213</v>
      </c>
      <c r="E21" s="48" t="s">
        <v>169</v>
      </c>
      <c r="F21" s="54" t="s">
        <v>214</v>
      </c>
      <c r="G21" s="27"/>
      <c r="H21" s="27"/>
      <c r="I21" s="28"/>
      <c r="J21" s="29" t="s">
        <v>238</v>
      </c>
      <c r="K21" s="30" t="str">
        <f t="shared" si="1"/>
        <v>DIS</v>
      </c>
      <c r="L21" s="30" t="str">
        <f t="shared" si="2"/>
        <v>DIS</v>
      </c>
      <c r="M21" s="31" t="str">
        <f t="shared" si="3"/>
        <v>BO</v>
      </c>
      <c r="N21" s="32">
        <f t="shared" si="4"/>
        <v>0</v>
      </c>
    </row>
    <row r="22" spans="1:14" ht="12.75">
      <c r="A22" s="26">
        <v>14</v>
      </c>
      <c r="B22" s="47" t="s">
        <v>198</v>
      </c>
      <c r="C22" s="48" t="s">
        <v>147</v>
      </c>
      <c r="D22" s="48" t="s">
        <v>197</v>
      </c>
      <c r="E22" s="48" t="s">
        <v>172</v>
      </c>
      <c r="F22" s="54" t="s">
        <v>149</v>
      </c>
      <c r="G22" s="27"/>
      <c r="H22" s="27"/>
      <c r="I22" s="28"/>
      <c r="J22" s="29" t="s">
        <v>238</v>
      </c>
      <c r="K22" s="30" t="str">
        <f t="shared" si="1"/>
        <v>DIS</v>
      </c>
      <c r="L22" s="30" t="str">
        <f t="shared" si="2"/>
        <v>DIS</v>
      </c>
      <c r="M22" s="31" t="str">
        <f t="shared" si="3"/>
        <v>BO</v>
      </c>
      <c r="N22" s="32">
        <f t="shared" si="4"/>
        <v>0</v>
      </c>
    </row>
    <row r="23" spans="1:14" ht="12.75">
      <c r="A23" s="26">
        <v>15</v>
      </c>
      <c r="B23" s="47" t="s">
        <v>198</v>
      </c>
      <c r="C23" s="48" t="s">
        <v>218</v>
      </c>
      <c r="D23" s="49" t="s">
        <v>219</v>
      </c>
      <c r="E23" s="48" t="s">
        <v>135</v>
      </c>
      <c r="F23" s="54" t="s">
        <v>58</v>
      </c>
      <c r="G23" s="27"/>
      <c r="H23" s="27"/>
      <c r="I23" s="28"/>
      <c r="J23" s="29" t="s">
        <v>238</v>
      </c>
      <c r="K23" s="30" t="str">
        <f t="shared" si="1"/>
        <v>DIS</v>
      </c>
      <c r="L23" s="30" t="str">
        <f t="shared" si="2"/>
        <v>DIS</v>
      </c>
      <c r="M23" s="31" t="str">
        <f t="shared" si="3"/>
        <v>BO</v>
      </c>
      <c r="N23" s="32">
        <f t="shared" si="4"/>
        <v>0</v>
      </c>
    </row>
    <row r="24" spans="1:15" ht="12.75">
      <c r="A24" s="43"/>
      <c r="B24" s="19"/>
      <c r="C24" s="7"/>
      <c r="D24" s="7"/>
      <c r="E24" s="7"/>
      <c r="F24" s="7"/>
      <c r="G24" s="18"/>
      <c r="H24" s="18"/>
      <c r="I24" s="18"/>
      <c r="J24" s="39"/>
      <c r="K24" s="40"/>
      <c r="L24" s="40"/>
      <c r="M24" s="41"/>
      <c r="N24" s="42"/>
      <c r="O24" s="18"/>
    </row>
    <row r="25" spans="1:15" ht="12.75">
      <c r="A25" s="18"/>
      <c r="B25" s="19"/>
      <c r="C25" s="43"/>
      <c r="D25" s="7"/>
      <c r="E25" s="7"/>
      <c r="F25" s="7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2.75">
      <c r="A26" s="18"/>
      <c r="B26" s="19"/>
      <c r="C26" s="7"/>
      <c r="D26" s="7"/>
      <c r="E26" s="7"/>
      <c r="F26" s="7"/>
      <c r="G26" s="18"/>
      <c r="H26" s="18"/>
      <c r="I26" s="18"/>
      <c r="J26" s="18"/>
      <c r="K26" s="18"/>
      <c r="L26" s="18"/>
      <c r="M26" s="18"/>
      <c r="N26" s="18"/>
      <c r="O26" s="18"/>
    </row>
    <row r="27" spans="2:7" ht="12.75">
      <c r="B27" s="19"/>
      <c r="C27" s="7"/>
      <c r="D27" s="7"/>
      <c r="E27" s="7"/>
      <c r="F27" s="7"/>
      <c r="G27" s="18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F29" sqref="F29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34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20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184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54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86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3.4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120</v>
      </c>
      <c r="C9" s="48" t="s">
        <v>137</v>
      </c>
      <c r="D9" s="48" t="s">
        <v>138</v>
      </c>
      <c r="E9" s="48" t="s">
        <v>139</v>
      </c>
      <c r="F9" s="48" t="s">
        <v>82</v>
      </c>
      <c r="G9" s="35">
        <v>0</v>
      </c>
      <c r="H9" s="35">
        <v>0</v>
      </c>
      <c r="I9" s="36">
        <v>42.21</v>
      </c>
      <c r="J9" s="10">
        <f aca="true" t="shared" si="0" ref="J9:J16">IF(G9=3,"DIS",IF(G9&lt;=2,G9*5+H9*5))</f>
        <v>0</v>
      </c>
      <c r="K9" s="11">
        <f aca="true" t="shared" si="1" ref="K9:K22">IF(J9="DIS","DIS",IF(I9&gt;$H$5,"DIS",IF(I9&gt;$H$4,I9-$H$4,0)))</f>
        <v>0</v>
      </c>
      <c r="L9" s="11">
        <f aca="true" t="shared" si="2" ref="L9:L22">IF(K9="DIS","DIS",IF(J9="DIS","DIS",J9+K9))</f>
        <v>0</v>
      </c>
      <c r="M9" s="37" t="str">
        <f aca="true" t="shared" si="3" ref="M9:M22">IF(L9&lt;=5.99,"V",IF(L9&lt;=15.99,"VD",IF(L9&lt;=25.99,"D",IF(L9&gt;=26,"BO",IF(L9="DIS","DIS",0)))))</f>
        <v>V</v>
      </c>
      <c r="N9" s="12">
        <f aca="true" t="shared" si="4" ref="N9:N22">IF(L9="DIS",0,$H$3/I9)</f>
        <v>4.359156597962568</v>
      </c>
    </row>
    <row r="10" spans="1:14" ht="12.75">
      <c r="A10" s="26">
        <v>2</v>
      </c>
      <c r="B10" s="47" t="s">
        <v>120</v>
      </c>
      <c r="C10" s="48" t="s">
        <v>121</v>
      </c>
      <c r="D10" s="48" t="s">
        <v>154</v>
      </c>
      <c r="E10" s="48" t="s">
        <v>110</v>
      </c>
      <c r="F10" s="48" t="s">
        <v>111</v>
      </c>
      <c r="G10" s="35">
        <v>0</v>
      </c>
      <c r="H10" s="35">
        <v>0</v>
      </c>
      <c r="I10" s="28">
        <v>46.75</v>
      </c>
      <c r="J10" s="29">
        <f t="shared" si="0"/>
        <v>0</v>
      </c>
      <c r="K10" s="30">
        <f t="shared" si="1"/>
        <v>0</v>
      </c>
      <c r="L10" s="30">
        <f t="shared" si="2"/>
        <v>0</v>
      </c>
      <c r="M10" s="31" t="str">
        <f t="shared" si="3"/>
        <v>V</v>
      </c>
      <c r="N10" s="32">
        <f t="shared" si="4"/>
        <v>3.935828877005348</v>
      </c>
    </row>
    <row r="11" spans="1:14" ht="12.75">
      <c r="A11" s="26">
        <v>3</v>
      </c>
      <c r="B11" s="47" t="s">
        <v>120</v>
      </c>
      <c r="C11" s="48" t="s">
        <v>115</v>
      </c>
      <c r="D11" s="48" t="s">
        <v>150</v>
      </c>
      <c r="E11" s="48" t="s">
        <v>102</v>
      </c>
      <c r="F11" s="48" t="s">
        <v>117</v>
      </c>
      <c r="G11" s="35">
        <v>0</v>
      </c>
      <c r="H11" s="35">
        <v>0</v>
      </c>
      <c r="I11" s="28">
        <v>47.07</v>
      </c>
      <c r="J11" s="29">
        <f t="shared" si="0"/>
        <v>0</v>
      </c>
      <c r="K11" s="30">
        <f t="shared" si="1"/>
        <v>0</v>
      </c>
      <c r="L11" s="30">
        <f t="shared" si="2"/>
        <v>0</v>
      </c>
      <c r="M11" s="31" t="str">
        <f t="shared" si="3"/>
        <v>V</v>
      </c>
      <c r="N11" s="32">
        <f t="shared" si="4"/>
        <v>3.9090715954960698</v>
      </c>
    </row>
    <row r="12" spans="1:14" ht="12.75">
      <c r="A12" s="26">
        <v>4</v>
      </c>
      <c r="B12" s="47" t="s">
        <v>120</v>
      </c>
      <c r="C12" s="48" t="s">
        <v>121</v>
      </c>
      <c r="D12" s="48" t="s">
        <v>122</v>
      </c>
      <c r="E12" s="48" t="s">
        <v>110</v>
      </c>
      <c r="F12" s="48" t="s">
        <v>111</v>
      </c>
      <c r="G12" s="35">
        <v>0</v>
      </c>
      <c r="H12" s="35">
        <v>0</v>
      </c>
      <c r="I12" s="28">
        <v>47.97</v>
      </c>
      <c r="J12" s="29">
        <f t="shared" si="0"/>
        <v>0</v>
      </c>
      <c r="K12" s="30">
        <f t="shared" si="1"/>
        <v>0</v>
      </c>
      <c r="L12" s="30">
        <f t="shared" si="2"/>
        <v>0</v>
      </c>
      <c r="M12" s="31" t="str">
        <f t="shared" si="3"/>
        <v>V</v>
      </c>
      <c r="N12" s="32">
        <f t="shared" si="4"/>
        <v>3.835730664998958</v>
      </c>
    </row>
    <row r="13" spans="1:14" ht="12.75">
      <c r="A13" s="26">
        <v>5</v>
      </c>
      <c r="B13" s="51" t="s">
        <v>120</v>
      </c>
      <c r="C13" s="49" t="s">
        <v>131</v>
      </c>
      <c r="D13" s="49" t="s">
        <v>132</v>
      </c>
      <c r="E13" s="49" t="s">
        <v>102</v>
      </c>
      <c r="F13" s="49" t="s">
        <v>62</v>
      </c>
      <c r="G13" s="35">
        <v>0</v>
      </c>
      <c r="H13" s="35">
        <v>0</v>
      </c>
      <c r="I13" s="28">
        <v>49</v>
      </c>
      <c r="J13" s="29">
        <f t="shared" si="0"/>
        <v>0</v>
      </c>
      <c r="K13" s="30">
        <f t="shared" si="1"/>
        <v>0</v>
      </c>
      <c r="L13" s="30">
        <f t="shared" si="2"/>
        <v>0</v>
      </c>
      <c r="M13" s="31" t="str">
        <f t="shared" si="3"/>
        <v>V</v>
      </c>
      <c r="N13" s="32">
        <f t="shared" si="4"/>
        <v>3.7551020408163267</v>
      </c>
    </row>
    <row r="14" spans="1:14" ht="12.75">
      <c r="A14" s="26">
        <v>6</v>
      </c>
      <c r="B14" s="47" t="s">
        <v>120</v>
      </c>
      <c r="C14" s="48" t="s">
        <v>97</v>
      </c>
      <c r="D14" s="48" t="s">
        <v>78</v>
      </c>
      <c r="E14" s="48" t="s">
        <v>76</v>
      </c>
      <c r="F14" s="50" t="s">
        <v>99</v>
      </c>
      <c r="G14" s="35">
        <v>0</v>
      </c>
      <c r="H14" s="27">
        <v>1</v>
      </c>
      <c r="I14" s="28">
        <v>39.37</v>
      </c>
      <c r="J14" s="29">
        <f t="shared" si="0"/>
        <v>5</v>
      </c>
      <c r="K14" s="30">
        <f t="shared" si="1"/>
        <v>0</v>
      </c>
      <c r="L14" s="30">
        <f t="shared" si="2"/>
        <v>5</v>
      </c>
      <c r="M14" s="31" t="str">
        <f t="shared" si="3"/>
        <v>V</v>
      </c>
      <c r="N14" s="32">
        <f t="shared" si="4"/>
        <v>4.673609347218695</v>
      </c>
    </row>
    <row r="15" spans="1:14" ht="12.75">
      <c r="A15" s="26">
        <v>7</v>
      </c>
      <c r="B15" s="47" t="s">
        <v>120</v>
      </c>
      <c r="C15" s="48" t="s">
        <v>147</v>
      </c>
      <c r="D15" s="48" t="s">
        <v>148</v>
      </c>
      <c r="E15" s="48" t="s">
        <v>76</v>
      </c>
      <c r="F15" s="48" t="s">
        <v>149</v>
      </c>
      <c r="G15" s="27">
        <v>1</v>
      </c>
      <c r="H15" s="35">
        <v>0</v>
      </c>
      <c r="I15" s="28">
        <v>54.45</v>
      </c>
      <c r="J15" s="29">
        <f t="shared" si="0"/>
        <v>5</v>
      </c>
      <c r="K15" s="30">
        <f t="shared" si="1"/>
        <v>0.45000000000000284</v>
      </c>
      <c r="L15" s="30">
        <f t="shared" si="2"/>
        <v>5.450000000000003</v>
      </c>
      <c r="M15" s="31" t="str">
        <f t="shared" si="3"/>
        <v>V</v>
      </c>
      <c r="N15" s="32">
        <f t="shared" si="4"/>
        <v>3.3792470156106518</v>
      </c>
    </row>
    <row r="16" spans="1:14" ht="12.75">
      <c r="A16" s="26">
        <v>8</v>
      </c>
      <c r="B16" s="47" t="s">
        <v>120</v>
      </c>
      <c r="C16" s="48" t="s">
        <v>151</v>
      </c>
      <c r="D16" s="48" t="s">
        <v>152</v>
      </c>
      <c r="E16" s="48" t="s">
        <v>102</v>
      </c>
      <c r="F16" s="48" t="s">
        <v>153</v>
      </c>
      <c r="G16" s="27">
        <v>1</v>
      </c>
      <c r="H16" s="27">
        <v>1</v>
      </c>
      <c r="I16" s="28">
        <v>76.5</v>
      </c>
      <c r="J16" s="29">
        <f t="shared" si="0"/>
        <v>10</v>
      </c>
      <c r="K16" s="30">
        <f t="shared" si="1"/>
        <v>22.5</v>
      </c>
      <c r="L16" s="30">
        <f t="shared" si="2"/>
        <v>32.5</v>
      </c>
      <c r="M16" s="31" t="str">
        <f t="shared" si="3"/>
        <v>BO</v>
      </c>
      <c r="N16" s="32">
        <f t="shared" si="4"/>
        <v>2.4052287581699345</v>
      </c>
    </row>
    <row r="17" spans="1:14" ht="12.75">
      <c r="A17" s="26">
        <v>9</v>
      </c>
      <c r="B17" s="47" t="s">
        <v>120</v>
      </c>
      <c r="C17" s="48" t="s">
        <v>123</v>
      </c>
      <c r="D17" s="48" t="s">
        <v>124</v>
      </c>
      <c r="E17" s="48" t="s">
        <v>125</v>
      </c>
      <c r="F17" s="48" t="s">
        <v>126</v>
      </c>
      <c r="G17" s="27"/>
      <c r="H17" s="27"/>
      <c r="I17" s="28"/>
      <c r="J17" s="29" t="s">
        <v>238</v>
      </c>
      <c r="K17" s="30" t="str">
        <f t="shared" si="1"/>
        <v>DIS</v>
      </c>
      <c r="L17" s="30" t="str">
        <f t="shared" si="2"/>
        <v>DIS</v>
      </c>
      <c r="M17" s="31" t="str">
        <f t="shared" si="3"/>
        <v>BO</v>
      </c>
      <c r="N17" s="32">
        <f t="shared" si="4"/>
        <v>0</v>
      </c>
    </row>
    <row r="18" spans="1:14" ht="12.75">
      <c r="A18" s="26">
        <v>10</v>
      </c>
      <c r="B18" s="47" t="s">
        <v>120</v>
      </c>
      <c r="C18" s="48" t="s">
        <v>127</v>
      </c>
      <c r="D18" s="48" t="s">
        <v>128</v>
      </c>
      <c r="E18" s="48" t="s">
        <v>129</v>
      </c>
      <c r="F18" s="48" t="s">
        <v>130</v>
      </c>
      <c r="G18" s="27"/>
      <c r="H18" s="27"/>
      <c r="I18" s="28"/>
      <c r="J18" s="29" t="s">
        <v>238</v>
      </c>
      <c r="K18" s="30" t="str">
        <f t="shared" si="1"/>
        <v>DIS</v>
      </c>
      <c r="L18" s="30" t="str">
        <f t="shared" si="2"/>
        <v>DIS</v>
      </c>
      <c r="M18" s="31" t="str">
        <f t="shared" si="3"/>
        <v>BO</v>
      </c>
      <c r="N18" s="32">
        <f t="shared" si="4"/>
        <v>0</v>
      </c>
    </row>
    <row r="19" spans="1:14" ht="12.75">
      <c r="A19" s="26">
        <v>11</v>
      </c>
      <c r="B19" s="47" t="s">
        <v>120</v>
      </c>
      <c r="C19" s="48" t="s">
        <v>133</v>
      </c>
      <c r="D19" s="48" t="s">
        <v>134</v>
      </c>
      <c r="E19" s="48" t="s">
        <v>135</v>
      </c>
      <c r="F19" s="50" t="s">
        <v>136</v>
      </c>
      <c r="G19" s="35"/>
      <c r="H19" s="35"/>
      <c r="I19" s="36"/>
      <c r="J19" s="10" t="s">
        <v>238</v>
      </c>
      <c r="K19" s="11" t="str">
        <f t="shared" si="1"/>
        <v>DIS</v>
      </c>
      <c r="L19" s="11" t="str">
        <f t="shared" si="2"/>
        <v>DIS</v>
      </c>
      <c r="M19" s="37" t="str">
        <f t="shared" si="3"/>
        <v>BO</v>
      </c>
      <c r="N19" s="12">
        <f t="shared" si="4"/>
        <v>0</v>
      </c>
    </row>
    <row r="20" spans="1:14" ht="12.75">
      <c r="A20" s="26">
        <v>12</v>
      </c>
      <c r="B20" s="47" t="s">
        <v>120</v>
      </c>
      <c r="C20" s="48" t="s">
        <v>140</v>
      </c>
      <c r="D20" s="48" t="s">
        <v>141</v>
      </c>
      <c r="E20" s="48" t="s">
        <v>102</v>
      </c>
      <c r="F20" s="50" t="s">
        <v>142</v>
      </c>
      <c r="G20" s="27"/>
      <c r="H20" s="27"/>
      <c r="I20" s="28"/>
      <c r="J20" s="29" t="s">
        <v>238</v>
      </c>
      <c r="K20" s="30" t="str">
        <f t="shared" si="1"/>
        <v>DIS</v>
      </c>
      <c r="L20" s="30" t="str">
        <f t="shared" si="2"/>
        <v>DIS</v>
      </c>
      <c r="M20" s="31" t="str">
        <f t="shared" si="3"/>
        <v>BO</v>
      </c>
      <c r="N20" s="32">
        <f t="shared" si="4"/>
        <v>0</v>
      </c>
    </row>
    <row r="21" spans="1:14" ht="12.75">
      <c r="A21" s="26">
        <v>13</v>
      </c>
      <c r="B21" s="47" t="s">
        <v>120</v>
      </c>
      <c r="C21" s="48" t="s">
        <v>143</v>
      </c>
      <c r="D21" s="48" t="s">
        <v>144</v>
      </c>
      <c r="E21" s="48" t="s">
        <v>76</v>
      </c>
      <c r="F21" s="48" t="s">
        <v>126</v>
      </c>
      <c r="G21" s="27"/>
      <c r="H21" s="27"/>
      <c r="I21" s="28"/>
      <c r="J21" s="29" t="s">
        <v>238</v>
      </c>
      <c r="K21" s="30" t="str">
        <f t="shared" si="1"/>
        <v>DIS</v>
      </c>
      <c r="L21" s="30" t="str">
        <f t="shared" si="2"/>
        <v>DIS</v>
      </c>
      <c r="M21" s="31" t="str">
        <f t="shared" si="3"/>
        <v>BO</v>
      </c>
      <c r="N21" s="32">
        <f t="shared" si="4"/>
        <v>0</v>
      </c>
    </row>
    <row r="22" spans="1:14" ht="12.75">
      <c r="A22" s="26">
        <v>14</v>
      </c>
      <c r="B22" s="47" t="s">
        <v>120</v>
      </c>
      <c r="C22" s="48" t="s">
        <v>145</v>
      </c>
      <c r="D22" s="48" t="s">
        <v>146</v>
      </c>
      <c r="E22" s="48" t="s">
        <v>102</v>
      </c>
      <c r="F22" s="48" t="s">
        <v>79</v>
      </c>
      <c r="G22" s="27"/>
      <c r="H22" s="27"/>
      <c r="I22" s="28"/>
      <c r="J22" s="29" t="s">
        <v>238</v>
      </c>
      <c r="K22" s="30" t="str">
        <f t="shared" si="1"/>
        <v>DIS</v>
      </c>
      <c r="L22" s="30" t="str">
        <f t="shared" si="2"/>
        <v>DIS</v>
      </c>
      <c r="M22" s="31" t="str">
        <f t="shared" si="3"/>
        <v>BO</v>
      </c>
      <c r="N22" s="32">
        <f t="shared" si="4"/>
        <v>0</v>
      </c>
    </row>
    <row r="23" spans="1:15" ht="12.75">
      <c r="A23" s="18"/>
      <c r="B23" s="19"/>
      <c r="C23" s="43"/>
      <c r="D23" s="7"/>
      <c r="E23" s="7"/>
      <c r="F23" s="7"/>
      <c r="G23" s="18"/>
      <c r="H23" s="18"/>
      <c r="I23" s="18"/>
      <c r="J23" s="18"/>
      <c r="K23" s="18"/>
      <c r="L23" s="18"/>
      <c r="M23" s="18"/>
      <c r="N23" s="18"/>
      <c r="O23" s="18"/>
    </row>
    <row r="24" spans="1:14" ht="12.75">
      <c r="A24" s="18"/>
      <c r="B24" s="19"/>
      <c r="C24" s="7"/>
      <c r="D24" s="7"/>
      <c r="E24" s="7"/>
      <c r="F24" s="7"/>
      <c r="G24" s="18"/>
      <c r="H24" s="18"/>
      <c r="I24" s="18"/>
      <c r="J24" s="18"/>
      <c r="K24" s="18"/>
      <c r="L24" s="18"/>
      <c r="M24" s="18"/>
      <c r="N24" s="18"/>
    </row>
    <row r="25" spans="2:7" ht="12.75">
      <c r="B25" s="19"/>
      <c r="C25" s="7"/>
      <c r="D25" s="7"/>
      <c r="E25" s="7"/>
      <c r="F25" s="7"/>
      <c r="G25" s="18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H18" sqref="H18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35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20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184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54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86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3.4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73</v>
      </c>
      <c r="C9" s="48" t="s">
        <v>77</v>
      </c>
      <c r="D9" s="48" t="s">
        <v>78</v>
      </c>
      <c r="E9" s="48" t="s">
        <v>76</v>
      </c>
      <c r="F9" s="48" t="s">
        <v>79</v>
      </c>
      <c r="G9" s="27">
        <v>0</v>
      </c>
      <c r="H9" s="27">
        <v>1</v>
      </c>
      <c r="I9" s="28">
        <v>37.48</v>
      </c>
      <c r="J9" s="29">
        <f>IF(G9=3,"DIS",IF(G9&lt;=2,G9*5+H9*5))</f>
        <v>5</v>
      </c>
      <c r="K9" s="30">
        <f>IF(J9="DIS","DIS",IF(I9&gt;$H$5,"DIS",IF(I9&gt;$H$4,I9-$H$4,0)))</f>
        <v>0</v>
      </c>
      <c r="L9" s="30">
        <f>IF(K9="DIS","DIS",IF(J9="DIS","DIS",J9+K9))</f>
        <v>5</v>
      </c>
      <c r="M9" s="31" t="str">
        <f>IF(L9&lt;=5.99,"V",IF(L9&lt;=15.99,"VD",IF(L9&lt;=25.99,"D",IF(L9&gt;=26,"BO",IF(L9="DIS","DIS",0)))))</f>
        <v>V</v>
      </c>
      <c r="N9" s="32">
        <f>IF(L9="DIS",0,$H$3/I9)</f>
        <v>4.909284951974387</v>
      </c>
    </row>
    <row r="10" spans="1:14" ht="12.75">
      <c r="A10" s="26">
        <v>2</v>
      </c>
      <c r="B10" s="47" t="s">
        <v>73</v>
      </c>
      <c r="C10" s="48" t="s">
        <v>74</v>
      </c>
      <c r="D10" s="48" t="s">
        <v>75</v>
      </c>
      <c r="E10" s="48" t="s">
        <v>76</v>
      </c>
      <c r="F10" s="48" t="s">
        <v>58</v>
      </c>
      <c r="G10" s="27">
        <v>0</v>
      </c>
      <c r="H10" s="27">
        <v>1</v>
      </c>
      <c r="I10" s="28">
        <v>50.53</v>
      </c>
      <c r="J10" s="29">
        <f>IF(G10=3,"DIS",IF(G10&lt;=2,G10*5+H10*5))</f>
        <v>5</v>
      </c>
      <c r="K10" s="30">
        <f>IF(J10="DIS","DIS",IF(I10&gt;$H$5,"DIS",IF(I10&gt;$H$4,I10-$H$4,0)))</f>
        <v>0</v>
      </c>
      <c r="L10" s="30">
        <f>IF(K10="DIS","DIS",IF(J10="DIS","DIS",J10+K10))</f>
        <v>5</v>
      </c>
      <c r="M10" s="31" t="str">
        <f>IF(L10&lt;=5.99,"V",IF(L10&lt;=15.99,"VD",IF(L10&lt;=25.99,"D",IF(L10&gt;=26,"BO",IF(L10="DIS","DIS",0)))))</f>
        <v>V</v>
      </c>
      <c r="N10" s="32">
        <f>IF(L10="DIS",0,$H$3/I10)</f>
        <v>3.6414011478329704</v>
      </c>
    </row>
    <row r="11" spans="1:14" ht="12.75">
      <c r="A11" s="26">
        <v>3</v>
      </c>
      <c r="B11" s="47" t="s">
        <v>73</v>
      </c>
      <c r="C11" s="48" t="s">
        <v>87</v>
      </c>
      <c r="D11" s="48" t="s">
        <v>88</v>
      </c>
      <c r="E11" s="48" t="s">
        <v>89</v>
      </c>
      <c r="F11" s="48" t="s">
        <v>90</v>
      </c>
      <c r="G11" s="27">
        <v>0</v>
      </c>
      <c r="H11" s="35">
        <v>2</v>
      </c>
      <c r="I11" s="36">
        <v>43.2</v>
      </c>
      <c r="J11" s="10">
        <f>IF(G11=3,"DIS",IF(G11&lt;=2,G11*5+H11*5))</f>
        <v>10</v>
      </c>
      <c r="K11" s="11">
        <f>IF(J11="DIS","DIS",IF(I11&gt;$H$5,"DIS",IF(I11&gt;$H$4,I11-$H$4,0)))</f>
        <v>0</v>
      </c>
      <c r="L11" s="11">
        <f>IF(K11="DIS","DIS",IF(J11="DIS","DIS",J11+K11))</f>
        <v>10</v>
      </c>
      <c r="M11" s="37" t="str">
        <f>IF(L11&lt;=5.99,"V",IF(L11&lt;=15.99,"VD",IF(L11&lt;=25.99,"D",IF(L11&gt;=26,"BO",IF(L11="DIS","DIS",0)))))</f>
        <v>VD</v>
      </c>
      <c r="N11" s="12">
        <f>IF(L11="DIS",0,$H$3/I11)</f>
        <v>4.259259259259259</v>
      </c>
    </row>
    <row r="12" spans="1:14" ht="12.75">
      <c r="A12" s="26">
        <v>4</v>
      </c>
      <c r="B12" s="47" t="s">
        <v>73</v>
      </c>
      <c r="C12" s="48" t="s">
        <v>80</v>
      </c>
      <c r="D12" s="49" t="s">
        <v>81</v>
      </c>
      <c r="E12" s="48" t="s">
        <v>65</v>
      </c>
      <c r="F12" s="48" t="s">
        <v>82</v>
      </c>
      <c r="G12" s="27"/>
      <c r="H12" s="27"/>
      <c r="I12" s="28" t="s">
        <v>238</v>
      </c>
      <c r="J12" s="29">
        <f>IF(G12=3,"DIS",IF(G12&lt;=2,G12*5+H12*5))</f>
        <v>0</v>
      </c>
      <c r="K12" s="30" t="str">
        <f>IF(J12="DIS","DIS",IF(I12&gt;$H$5,"DIS",IF(I12&gt;$H$4,I12-$H$4,0)))</f>
        <v>DIS</v>
      </c>
      <c r="L12" s="30" t="str">
        <f>IF(K12="DIS","DIS",IF(J12="DIS","DIS",J12+K12))</f>
        <v>DIS</v>
      </c>
      <c r="M12" s="31" t="str">
        <f>IF(L12&lt;=5.99,"V",IF(L12&lt;=15.99,"VD",IF(L12&lt;=25.99,"D",IF(L12&gt;=26,"BO",IF(L12="DIS","DIS",0)))))</f>
        <v>BO</v>
      </c>
      <c r="N12" s="32">
        <f>IF(L12="DIS",0,$H$3/I12)</f>
        <v>0</v>
      </c>
    </row>
    <row r="13" spans="1:14" ht="12.75">
      <c r="A13" s="26">
        <v>5</v>
      </c>
      <c r="B13" s="47" t="s">
        <v>73</v>
      </c>
      <c r="C13" s="48" t="s">
        <v>83</v>
      </c>
      <c r="D13" s="48" t="s">
        <v>84</v>
      </c>
      <c r="E13" s="48" t="s">
        <v>85</v>
      </c>
      <c r="F13" s="48" t="s">
        <v>86</v>
      </c>
      <c r="G13" s="27"/>
      <c r="H13" s="27"/>
      <c r="I13" s="28" t="s">
        <v>238</v>
      </c>
      <c r="J13" s="29">
        <f>IF(G13=3,"DIS",IF(G13&lt;=2,G13*5+H13*5))</f>
        <v>0</v>
      </c>
      <c r="K13" s="30" t="str">
        <f>IF(J13="DIS","DIS",IF(I13&gt;$H$5,"DIS",IF(I13&gt;$H$4,I13-$H$4,0)))</f>
        <v>DIS</v>
      </c>
      <c r="L13" s="30" t="str">
        <f>IF(K13="DIS","DIS",IF(J13="DIS","DIS",J13+K13))</f>
        <v>DIS</v>
      </c>
      <c r="M13" s="31" t="str">
        <f>IF(L13&lt;=5.99,"V",IF(L13&lt;=15.99,"VD",IF(L13&lt;=25.99,"D",IF(L13&gt;=26,"BO",IF(L13="DIS","DIS",0)))))</f>
        <v>BO</v>
      </c>
      <c r="N13" s="32">
        <f>IF(L13="DIS",0,$H$3/I13)</f>
        <v>0</v>
      </c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D30" sqref="D30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36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20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182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49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75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3.7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223</v>
      </c>
      <c r="C9" s="48" t="s">
        <v>224</v>
      </c>
      <c r="D9" s="48" t="s">
        <v>225</v>
      </c>
      <c r="E9" s="48" t="s">
        <v>226</v>
      </c>
      <c r="F9" s="54" t="s">
        <v>149</v>
      </c>
      <c r="G9" s="27">
        <v>0</v>
      </c>
      <c r="H9" s="27">
        <v>0</v>
      </c>
      <c r="I9" s="28">
        <v>47</v>
      </c>
      <c r="J9" s="29">
        <f>IF(G9=3,"DIS",IF(G9&lt;=2,G9*5+H9*5))</f>
        <v>0</v>
      </c>
      <c r="K9" s="30">
        <f>IF(J9="DIS","DIS",IF(I9&gt;$H$5,"DIS",IF(I9&gt;$H$4,I9-$H$4,0)))</f>
        <v>0</v>
      </c>
      <c r="L9" s="30">
        <f>IF(K9="DIS","DIS",IF(J9="DIS","DIS",J9+K9))</f>
        <v>0</v>
      </c>
      <c r="M9" s="31" t="str">
        <f>IF(L9&lt;=5.99,"V",IF(L9&lt;=15.99,"VD",IF(L9&lt;=25.99,"D",IF(L9&gt;=26,"BO",IF(L9="DIS","DIS",0)))))</f>
        <v>V</v>
      </c>
      <c r="N9" s="32">
        <f>IF(L9="DIS",0,$H$3/I9)</f>
        <v>3.872340425531915</v>
      </c>
    </row>
    <row r="10" spans="1:14" ht="12.75">
      <c r="A10" s="26">
        <v>2</v>
      </c>
      <c r="B10" s="47" t="s">
        <v>223</v>
      </c>
      <c r="C10" s="48" t="s">
        <v>158</v>
      </c>
      <c r="D10" s="48" t="s">
        <v>227</v>
      </c>
      <c r="E10" s="48" t="s">
        <v>102</v>
      </c>
      <c r="F10" s="54" t="s">
        <v>58</v>
      </c>
      <c r="G10" s="27">
        <v>0</v>
      </c>
      <c r="H10" s="27">
        <v>0</v>
      </c>
      <c r="I10" s="28">
        <v>47.9</v>
      </c>
      <c r="J10" s="29">
        <f>IF(G10=3,"DIS",IF(G10&lt;=2,G10*5+H10*5))</f>
        <v>0</v>
      </c>
      <c r="K10" s="30">
        <f>IF(J10="DIS","DIS",IF(I10&gt;$H$5,"DIS",IF(I10&gt;$H$4,I10-$H$4,0)))</f>
        <v>0</v>
      </c>
      <c r="L10" s="30">
        <f>IF(K10="DIS","DIS",IF(J10="DIS","DIS",J10+K10))</f>
        <v>0</v>
      </c>
      <c r="M10" s="31" t="str">
        <f>IF(L10&lt;=5.99,"V",IF(L10&lt;=15.99,"VD",IF(L10&lt;=25.99,"D",IF(L10&gt;=26,"BO",IF(L10="DIS","DIS",0)))))</f>
        <v>V</v>
      </c>
      <c r="N10" s="32">
        <f>IF(L10="DIS",0,$H$3/I10)</f>
        <v>3.7995824634655535</v>
      </c>
    </row>
    <row r="11" spans="1:14" ht="12.75">
      <c r="A11" s="26">
        <v>3</v>
      </c>
      <c r="B11" s="47" t="s">
        <v>223</v>
      </c>
      <c r="C11" s="48" t="s">
        <v>228</v>
      </c>
      <c r="D11" s="48" t="s">
        <v>229</v>
      </c>
      <c r="E11" s="48" t="s">
        <v>230</v>
      </c>
      <c r="F11" s="54" t="s">
        <v>214</v>
      </c>
      <c r="G11" s="27">
        <v>0</v>
      </c>
      <c r="H11" s="27">
        <v>0</v>
      </c>
      <c r="I11" s="28">
        <v>48.5</v>
      </c>
      <c r="J11" s="29">
        <f>IF(G11=3,"DIS",IF(G11&lt;=2,G11*5+H11*5))</f>
        <v>0</v>
      </c>
      <c r="K11" s="30">
        <f>IF(J11="DIS","DIS",IF(I11&gt;$H$5,"DIS",IF(I11&gt;$H$4,I11-$H$4,0)))</f>
        <v>0</v>
      </c>
      <c r="L11" s="30">
        <f>IF(K11="DIS","DIS",IF(J11="DIS","DIS",J11+K11))</f>
        <v>0</v>
      </c>
      <c r="M11" s="31" t="str">
        <f>IF(L11&lt;=5.99,"V",IF(L11&lt;=15.99,"VD",IF(L11&lt;=25.99,"D",IF(L11&gt;=26,"BO",IF(L11="DIS","DIS",0)))))</f>
        <v>V</v>
      </c>
      <c r="N11" s="32">
        <f>IF(L11="DIS",0,$H$3/I11)</f>
        <v>3.752577319587629</v>
      </c>
    </row>
    <row r="12" spans="1:14" ht="12.75">
      <c r="A12" s="26">
        <v>4</v>
      </c>
      <c r="B12" s="47" t="s">
        <v>223</v>
      </c>
      <c r="C12" s="48" t="s">
        <v>202</v>
      </c>
      <c r="D12" s="48" t="s">
        <v>231</v>
      </c>
      <c r="E12" s="48" t="s">
        <v>189</v>
      </c>
      <c r="F12" s="54" t="s">
        <v>54</v>
      </c>
      <c r="G12" s="27">
        <v>0</v>
      </c>
      <c r="H12" s="27">
        <v>2</v>
      </c>
      <c r="I12" s="28">
        <v>49.5</v>
      </c>
      <c r="J12" s="29">
        <f>IF(G12=3,"DIS",IF(G12&lt;=2,G12*5+H12*5))</f>
        <v>10</v>
      </c>
      <c r="K12" s="30">
        <f>IF(J12="DIS","DIS",IF(I12&gt;$H$5,"DIS",IF(I12&gt;$H$4,I12-$H$4,0)))</f>
        <v>0.5</v>
      </c>
      <c r="L12" s="30">
        <f>IF(K12="DIS","DIS",IF(J12="DIS","DIS",J12+K12))</f>
        <v>10.5</v>
      </c>
      <c r="M12" s="31" t="str">
        <f>IF(L12&lt;=5.99,"V",IF(L12&lt;=15.99,"VD",IF(L12&lt;=25.99,"D",IF(L12&gt;=26,"BO",IF(L12="DIS","DIS",0)))))</f>
        <v>VD</v>
      </c>
      <c r="N12" s="32">
        <f>IF(L12="DIS",0,$H$3/I12)</f>
        <v>3.676767676767677</v>
      </c>
    </row>
    <row r="13" spans="1:14" ht="12.75">
      <c r="A13" s="26">
        <v>5</v>
      </c>
      <c r="B13" s="47" t="s">
        <v>223</v>
      </c>
      <c r="C13" s="48" t="s">
        <v>232</v>
      </c>
      <c r="D13" s="48" t="s">
        <v>233</v>
      </c>
      <c r="E13" s="48" t="s">
        <v>234</v>
      </c>
      <c r="F13" s="54" t="s">
        <v>235</v>
      </c>
      <c r="G13" s="35"/>
      <c r="H13" s="35"/>
      <c r="I13" s="36"/>
      <c r="J13" s="10" t="s">
        <v>238</v>
      </c>
      <c r="K13" s="11" t="str">
        <f>IF(J13="DIS","DIS",IF(I13&gt;$H$5,"DIS",IF(I13&gt;$H$4,I13-$H$4,0)))</f>
        <v>DIS</v>
      </c>
      <c r="L13" s="11" t="str">
        <f>IF(K13="DIS","DIS",IF(J13="DIS","DIS",J13+K13))</f>
        <v>DIS</v>
      </c>
      <c r="M13" s="37" t="str">
        <f>IF(L13&lt;=5.99,"V",IF(L13&lt;=15.99,"VD",IF(L13&lt;=25.99,"D",IF(L13&gt;=26,"BO",IF(L13="DIS","DIS",0)))))</f>
        <v>BO</v>
      </c>
      <c r="N13" s="12">
        <f>IF(L13="DIS",0,$H$3/I13)</f>
        <v>0</v>
      </c>
    </row>
    <row r="14" spans="1:15" ht="12.75">
      <c r="A14" s="18"/>
      <c r="B14" s="19"/>
      <c r="C14" s="7"/>
      <c r="D14" s="7"/>
      <c r="E14" s="7"/>
      <c r="F14" s="38"/>
      <c r="G14" s="18"/>
      <c r="H14" s="18"/>
      <c r="I14" s="18"/>
      <c r="J14" s="39"/>
      <c r="K14" s="40"/>
      <c r="L14" s="40"/>
      <c r="M14" s="41"/>
      <c r="N14" s="42"/>
      <c r="O14" s="18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K20" sqref="K20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37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20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182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49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75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3.7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51" t="s">
        <v>155</v>
      </c>
      <c r="C9" s="49" t="s">
        <v>156</v>
      </c>
      <c r="D9" s="52" t="s">
        <v>157</v>
      </c>
      <c r="E9" s="49" t="s">
        <v>76</v>
      </c>
      <c r="F9" s="49" t="s">
        <v>47</v>
      </c>
      <c r="G9" s="27">
        <v>0</v>
      </c>
      <c r="H9" s="27">
        <v>0</v>
      </c>
      <c r="I9" s="28">
        <v>49.6</v>
      </c>
      <c r="J9" s="29">
        <f>IF(G9=3,"DIS",IF(G9&lt;=2,G9*5+H9*5))</f>
        <v>0</v>
      </c>
      <c r="K9" s="30">
        <f>IF(J9="DIS","DIS",IF(I9&gt;$H$5,"DIS",IF(I9&gt;$H$4,I9-$H$4,0)))</f>
        <v>0.6000000000000014</v>
      </c>
      <c r="L9" s="30">
        <f>IF(K9="DIS","DIS",IF(J9="DIS","DIS",J9+K9))</f>
        <v>0.6000000000000014</v>
      </c>
      <c r="M9" s="31" t="str">
        <f>IF(L9&lt;=5.99,"V",IF(L9&lt;=15.99,"VD",IF(L9&lt;=25.99,"D",IF(L9&gt;=26,"BO",IF(L9="DIS","DIS",0)))))</f>
        <v>V</v>
      </c>
      <c r="N9" s="32">
        <f>IF(L9="DIS",0,$H$3/I9)</f>
        <v>3.6693548387096775</v>
      </c>
    </row>
    <row r="10" spans="1:14" ht="12.75">
      <c r="A10" s="26">
        <v>2</v>
      </c>
      <c r="B10" s="47" t="s">
        <v>155</v>
      </c>
      <c r="C10" s="48" t="s">
        <v>158</v>
      </c>
      <c r="D10" s="48" t="s">
        <v>159</v>
      </c>
      <c r="E10" s="48" t="s">
        <v>102</v>
      </c>
      <c r="F10" s="48" t="s">
        <v>58</v>
      </c>
      <c r="G10" s="27">
        <v>1</v>
      </c>
      <c r="H10" s="27">
        <v>0</v>
      </c>
      <c r="I10" s="28">
        <v>50.2</v>
      </c>
      <c r="J10" s="29">
        <f>IF(G10=3,"DIS",IF(G10&lt;=2,G10*5+H10*5))</f>
        <v>5</v>
      </c>
      <c r="K10" s="30">
        <f>IF(J10="DIS","DIS",IF(I10&gt;$H$5,"DIS",IF(I10&gt;$H$4,I10-$H$4,0)))</f>
        <v>1.2000000000000028</v>
      </c>
      <c r="L10" s="30">
        <f>IF(K10="DIS","DIS",IF(J10="DIS","DIS",J10+K10))</f>
        <v>6.200000000000003</v>
      </c>
      <c r="M10" s="31" t="str">
        <f>IF(L10&lt;=5.99,"V",IF(L10&lt;=15.99,"VD",IF(L10&lt;=25.99,"D",IF(L10&gt;=26,"BO",IF(L10="DIS","DIS",0)))))</f>
        <v>VD</v>
      </c>
      <c r="N10" s="32">
        <f>IF(L10="DIS",0,$H$3/I10)</f>
        <v>3.6254980079681274</v>
      </c>
    </row>
    <row r="11" spans="1:14" ht="12.75">
      <c r="A11" s="26">
        <v>3</v>
      </c>
      <c r="B11" s="47" t="s">
        <v>155</v>
      </c>
      <c r="C11" s="48" t="s">
        <v>160</v>
      </c>
      <c r="D11" s="48" t="s">
        <v>161</v>
      </c>
      <c r="E11" s="48" t="s">
        <v>129</v>
      </c>
      <c r="F11" s="48" t="s">
        <v>130</v>
      </c>
      <c r="G11" s="27"/>
      <c r="H11" s="27"/>
      <c r="I11" s="28"/>
      <c r="J11" s="29" t="s">
        <v>238</v>
      </c>
      <c r="K11" s="30" t="str">
        <f>IF(J11="DIS","DIS",IF(I11&gt;$H$5,"DIS",IF(I11&gt;$H$4,I11-$H$4,0)))</f>
        <v>DIS</v>
      </c>
      <c r="L11" s="30" t="str">
        <f>IF(K11="DIS","DIS",IF(J11="DIS","DIS",J11+K11))</f>
        <v>DIS</v>
      </c>
      <c r="M11" s="31" t="str">
        <f>IF(L11&lt;=5.99,"V",IF(L11&lt;=15.99,"VD",IF(L11&lt;=25.99,"D",IF(L11&gt;=26,"BO",IF(L11="DIS","DIS",0)))))</f>
        <v>BO</v>
      </c>
      <c r="N11" s="32">
        <f>IF(L11="DIS",0,$H$3/I11)</f>
        <v>0</v>
      </c>
    </row>
    <row r="12" spans="1:14" ht="12.75">
      <c r="A12" s="26">
        <v>4</v>
      </c>
      <c r="B12" s="47" t="s">
        <v>155</v>
      </c>
      <c r="C12" s="48" t="s">
        <v>162</v>
      </c>
      <c r="D12" s="48" t="s">
        <v>163</v>
      </c>
      <c r="E12" s="48" t="s">
        <v>125</v>
      </c>
      <c r="F12" s="48" t="s">
        <v>62</v>
      </c>
      <c r="G12" s="27"/>
      <c r="H12" s="27"/>
      <c r="I12" s="28"/>
      <c r="J12" s="29" t="s">
        <v>238</v>
      </c>
      <c r="K12" s="30" t="str">
        <f>IF(J12="DIS","DIS",IF(I12&gt;$H$5,"DIS",IF(I12&gt;$H$4,I12-$H$4,0)))</f>
        <v>DIS</v>
      </c>
      <c r="L12" s="30" t="str">
        <f>IF(K12="DIS","DIS",IF(J12="DIS","DIS",J12+K12))</f>
        <v>DIS</v>
      </c>
      <c r="M12" s="31" t="str">
        <f>IF(L12&lt;=5.99,"V",IF(L12&lt;=15.99,"VD",IF(L12&lt;=25.99,"D",IF(L12&gt;=26,"BO",IF(L12="DIS","DIS",0)))))</f>
        <v>BO</v>
      </c>
      <c r="N12" s="32">
        <f>IF(L12="DIS",0,$H$3/I12)</f>
        <v>0</v>
      </c>
    </row>
    <row r="13" spans="1:14" ht="12.75">
      <c r="A13" s="26">
        <v>5</v>
      </c>
      <c r="B13" s="45" t="s">
        <v>155</v>
      </c>
      <c r="C13" s="44" t="s">
        <v>164</v>
      </c>
      <c r="D13" s="44" t="s">
        <v>165</v>
      </c>
      <c r="E13" s="44" t="s">
        <v>135</v>
      </c>
      <c r="F13" s="56" t="s">
        <v>69</v>
      </c>
      <c r="G13" s="35"/>
      <c r="H13" s="35"/>
      <c r="I13" s="36"/>
      <c r="J13" s="10" t="s">
        <v>238</v>
      </c>
      <c r="K13" s="11" t="str">
        <f>IF(J13="DIS","DIS",IF(I13&gt;$H$5,"DIS",IF(I13&gt;$H$4,I13-$H$4,0)))</f>
        <v>DIS</v>
      </c>
      <c r="L13" s="11" t="str">
        <f>IF(K13="DIS","DIS",IF(J13="DIS","DIS",J13+K13))</f>
        <v>DIS</v>
      </c>
      <c r="M13" s="37" t="str">
        <f>IF(L13&lt;=5.99,"V",IF(L13&lt;=15.99,"VD",IF(L13&lt;=25.99,"D",IF(L13&gt;=26,"BO",IF(L13="DIS","DIS",0)))))</f>
        <v>BO</v>
      </c>
      <c r="N13" s="12">
        <f>IF(L13="DIS",0,$H$3/I13)</f>
        <v>0</v>
      </c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38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20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182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49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75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3.7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91</v>
      </c>
      <c r="C9" s="48" t="s">
        <v>92</v>
      </c>
      <c r="D9" s="49" t="s">
        <v>93</v>
      </c>
      <c r="E9" s="48" t="s">
        <v>94</v>
      </c>
      <c r="F9" s="48" t="s">
        <v>82</v>
      </c>
      <c r="G9" s="27">
        <v>0</v>
      </c>
      <c r="H9" s="27">
        <v>0</v>
      </c>
      <c r="I9" s="28">
        <v>49.4</v>
      </c>
      <c r="J9" s="29">
        <f>IF(G9=3,"DIS",IF(G9&lt;=2,G9*5+H9*5))</f>
        <v>0</v>
      </c>
      <c r="K9" s="30">
        <f>IF(J9="DIS","DIS",IF(I9&gt;$H$5,"DIS",IF(I9&gt;$H$4,I9-$H$4,0)))</f>
        <v>0.3999999999999986</v>
      </c>
      <c r="L9" s="30">
        <f>IF(K9="DIS","DIS",IF(J9="DIS","DIS",J9+K9))</f>
        <v>0.3999999999999986</v>
      </c>
      <c r="M9" s="31" t="str">
        <f>IF(L9&lt;=5.99,"V",IF(L9&lt;=15.99,"VD",IF(L9&lt;=25.99,"D",IF(L9&gt;=26,"BO",IF(L9="DIS","DIS",0)))))</f>
        <v>V</v>
      </c>
      <c r="N9" s="32">
        <f>IF(L9="DIS",0,$H$3/I9)</f>
        <v>3.6842105263157894</v>
      </c>
    </row>
    <row r="10" spans="1:15" ht="12.75">
      <c r="A10" s="43"/>
      <c r="B10" s="19"/>
      <c r="C10" s="7"/>
      <c r="D10" s="7"/>
      <c r="E10" s="7"/>
      <c r="F10" s="7"/>
      <c r="G10" s="18"/>
      <c r="H10" s="18"/>
      <c r="I10" s="18"/>
      <c r="J10" s="39"/>
      <c r="K10" s="40"/>
      <c r="L10" s="40"/>
      <c r="M10" s="41"/>
      <c r="N10" s="42"/>
      <c r="O10" s="18"/>
    </row>
    <row r="11" spans="1:15" ht="12.75">
      <c r="A11" s="43"/>
      <c r="B11" s="19"/>
      <c r="C11" s="7"/>
      <c r="D11" s="7"/>
      <c r="E11" s="7"/>
      <c r="F11" s="7"/>
      <c r="G11" s="18"/>
      <c r="H11" s="18"/>
      <c r="I11" s="18"/>
      <c r="J11" s="39"/>
      <c r="K11" s="40"/>
      <c r="L11" s="40"/>
      <c r="M11" s="41"/>
      <c r="N11" s="42"/>
      <c r="O11" s="18"/>
    </row>
    <row r="12" spans="1:15" ht="12.75">
      <c r="A12" s="18"/>
      <c r="B12" s="19"/>
      <c r="C12" s="43"/>
      <c r="D12" s="7"/>
      <c r="E12" s="7"/>
      <c r="F12" s="7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18"/>
      <c r="B13" s="19"/>
      <c r="C13" s="7"/>
      <c r="D13" s="7"/>
      <c r="E13" s="7"/>
      <c r="F13" s="7"/>
      <c r="G13" s="18"/>
      <c r="H13" s="18"/>
      <c r="I13" s="18"/>
      <c r="J13" s="18"/>
      <c r="K13" s="18"/>
      <c r="L13" s="18"/>
      <c r="M13" s="18"/>
      <c r="N13" s="18"/>
      <c r="O13" s="18"/>
    </row>
    <row r="14" spans="2:7" ht="12.75">
      <c r="B14" s="19"/>
      <c r="C14" s="7"/>
      <c r="D14" s="7"/>
      <c r="E14" s="7"/>
      <c r="F14" s="7"/>
      <c r="G14" s="18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K16" sqref="K16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29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28</v>
      </c>
      <c r="E2" s="14"/>
      <c r="F2" s="1" t="s">
        <v>0</v>
      </c>
      <c r="G2" s="1"/>
      <c r="H2" s="14">
        <v>19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152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41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74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3.7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39</v>
      </c>
      <c r="N8" s="25" t="s">
        <v>21</v>
      </c>
    </row>
    <row r="9" spans="1:14" ht="13.5" thickTop="1">
      <c r="A9" s="26">
        <v>1</v>
      </c>
      <c r="B9" s="47" t="s">
        <v>120</v>
      </c>
      <c r="C9" s="48" t="s">
        <v>133</v>
      </c>
      <c r="D9" s="48" t="s">
        <v>134</v>
      </c>
      <c r="E9" s="48" t="s">
        <v>135</v>
      </c>
      <c r="F9" s="50" t="s">
        <v>136</v>
      </c>
      <c r="G9" s="27">
        <v>0</v>
      </c>
      <c r="H9" s="27">
        <v>0</v>
      </c>
      <c r="I9" s="28">
        <v>38.08</v>
      </c>
      <c r="J9" s="29">
        <f aca="true" t="shared" si="0" ref="J9:J30">IF(G9=3,"DIS",IF(G9&lt;=2,G9*5+H9*5))</f>
        <v>0</v>
      </c>
      <c r="K9" s="30">
        <f aca="true" t="shared" si="1" ref="K9:K34">IF(J9="DIS","DIS",IF(I9&gt;$H$5,"DIS",IF(I9&gt;$H$4,I9-$H$4,0)))</f>
        <v>0</v>
      </c>
      <c r="L9" s="30">
        <f aca="true" t="shared" si="2" ref="L9:L34">IF(K9="DIS","DIS",IF(J9="DIS","DIS",J9+K9))</f>
        <v>0</v>
      </c>
      <c r="M9" s="31" t="str">
        <f aca="true" t="shared" si="3" ref="M9:M34">IF(L9&lt;=5.99,"V",IF(L9&lt;=15.99,"VD",IF(L9&lt;=25.99,"D",IF(L9&gt;=26,"BO",IF(L9="DIS","DIS",0)))))</f>
        <v>V</v>
      </c>
      <c r="N9" s="32">
        <f aca="true" t="shared" si="4" ref="N9:N34">IF(L9="DIS",0,$H$3/I9)</f>
        <v>3.991596638655462</v>
      </c>
    </row>
    <row r="10" spans="1:14" ht="12.75">
      <c r="A10" s="26">
        <v>2</v>
      </c>
      <c r="B10" s="47" t="s">
        <v>96</v>
      </c>
      <c r="C10" s="48" t="s">
        <v>97</v>
      </c>
      <c r="D10" s="48" t="s">
        <v>98</v>
      </c>
      <c r="E10" s="48" t="s">
        <v>76</v>
      </c>
      <c r="F10" s="48" t="s">
        <v>99</v>
      </c>
      <c r="G10" s="27">
        <v>0</v>
      </c>
      <c r="H10" s="27">
        <v>0</v>
      </c>
      <c r="I10" s="28">
        <v>39</v>
      </c>
      <c r="J10" s="29">
        <f t="shared" si="0"/>
        <v>0</v>
      </c>
      <c r="K10" s="30">
        <f t="shared" si="1"/>
        <v>0</v>
      </c>
      <c r="L10" s="30">
        <f t="shared" si="2"/>
        <v>0</v>
      </c>
      <c r="M10" s="31" t="str">
        <f t="shared" si="3"/>
        <v>V</v>
      </c>
      <c r="N10" s="32">
        <f t="shared" si="4"/>
        <v>3.8974358974358974</v>
      </c>
    </row>
    <row r="11" spans="1:14" ht="12.75">
      <c r="A11" s="26">
        <v>3</v>
      </c>
      <c r="B11" s="47" t="s">
        <v>120</v>
      </c>
      <c r="C11" s="48" t="s">
        <v>140</v>
      </c>
      <c r="D11" s="48" t="s">
        <v>141</v>
      </c>
      <c r="E11" s="48" t="s">
        <v>102</v>
      </c>
      <c r="F11" s="50" t="s">
        <v>142</v>
      </c>
      <c r="G11" s="27">
        <v>0</v>
      </c>
      <c r="H11" s="27">
        <v>0</v>
      </c>
      <c r="I11" s="28">
        <v>40.04</v>
      </c>
      <c r="J11" s="29">
        <f t="shared" si="0"/>
        <v>0</v>
      </c>
      <c r="K11" s="30">
        <f t="shared" si="1"/>
        <v>0</v>
      </c>
      <c r="L11" s="30">
        <f t="shared" si="2"/>
        <v>0</v>
      </c>
      <c r="M11" s="31" t="str">
        <f t="shared" si="3"/>
        <v>V</v>
      </c>
      <c r="N11" s="32">
        <f t="shared" si="4"/>
        <v>3.7962037962037964</v>
      </c>
    </row>
    <row r="12" spans="1:14" ht="12.75">
      <c r="A12" s="26">
        <v>4</v>
      </c>
      <c r="B12" s="51" t="s">
        <v>155</v>
      </c>
      <c r="C12" s="49" t="s">
        <v>156</v>
      </c>
      <c r="D12" s="52" t="s">
        <v>157</v>
      </c>
      <c r="E12" s="49" t="s">
        <v>76</v>
      </c>
      <c r="F12" s="49" t="s">
        <v>47</v>
      </c>
      <c r="G12" s="27">
        <v>0</v>
      </c>
      <c r="H12" s="27">
        <v>0</v>
      </c>
      <c r="I12" s="28">
        <v>41.09</v>
      </c>
      <c r="J12" s="29">
        <f t="shared" si="0"/>
        <v>0</v>
      </c>
      <c r="K12" s="30">
        <f t="shared" si="1"/>
        <v>0.09000000000000341</v>
      </c>
      <c r="L12" s="30">
        <f t="shared" si="2"/>
        <v>0.09000000000000341</v>
      </c>
      <c r="M12" s="31" t="str">
        <f t="shared" si="3"/>
        <v>V</v>
      </c>
      <c r="N12" s="32">
        <f t="shared" si="4"/>
        <v>3.6991968848868333</v>
      </c>
    </row>
    <row r="13" spans="1:14" ht="12.75">
      <c r="A13" s="26">
        <v>5</v>
      </c>
      <c r="B13" s="47" t="s">
        <v>120</v>
      </c>
      <c r="C13" s="48" t="s">
        <v>143</v>
      </c>
      <c r="D13" s="48" t="s">
        <v>144</v>
      </c>
      <c r="E13" s="48" t="s">
        <v>76</v>
      </c>
      <c r="F13" s="48" t="s">
        <v>126</v>
      </c>
      <c r="G13" s="27">
        <v>0</v>
      </c>
      <c r="H13" s="27">
        <v>0</v>
      </c>
      <c r="I13" s="28">
        <v>44</v>
      </c>
      <c r="J13" s="29">
        <f t="shared" si="0"/>
        <v>0</v>
      </c>
      <c r="K13" s="30">
        <f t="shared" si="1"/>
        <v>3</v>
      </c>
      <c r="L13" s="30">
        <f t="shared" si="2"/>
        <v>3</v>
      </c>
      <c r="M13" s="31" t="str">
        <f t="shared" si="3"/>
        <v>V</v>
      </c>
      <c r="N13" s="32">
        <f t="shared" si="4"/>
        <v>3.4545454545454546</v>
      </c>
    </row>
    <row r="14" spans="1:14" ht="12.75">
      <c r="A14" s="26">
        <v>6</v>
      </c>
      <c r="B14" s="47" t="s">
        <v>120</v>
      </c>
      <c r="C14" s="48" t="s">
        <v>137</v>
      </c>
      <c r="D14" s="48" t="s">
        <v>138</v>
      </c>
      <c r="E14" s="48" t="s">
        <v>139</v>
      </c>
      <c r="F14" s="48" t="s">
        <v>82</v>
      </c>
      <c r="G14" s="27">
        <v>1</v>
      </c>
      <c r="H14" s="27">
        <v>0</v>
      </c>
      <c r="I14" s="28">
        <v>36</v>
      </c>
      <c r="J14" s="29">
        <f t="shared" si="0"/>
        <v>5</v>
      </c>
      <c r="K14" s="30">
        <f t="shared" si="1"/>
        <v>0</v>
      </c>
      <c r="L14" s="30">
        <f t="shared" si="2"/>
        <v>5</v>
      </c>
      <c r="M14" s="31" t="str">
        <f t="shared" si="3"/>
        <v>V</v>
      </c>
      <c r="N14" s="32">
        <f t="shared" si="4"/>
        <v>4.222222222222222</v>
      </c>
    </row>
    <row r="15" spans="1:14" ht="12.75">
      <c r="A15" s="26">
        <v>7</v>
      </c>
      <c r="B15" s="47" t="s">
        <v>120</v>
      </c>
      <c r="C15" s="48" t="s">
        <v>127</v>
      </c>
      <c r="D15" s="48" t="s">
        <v>128</v>
      </c>
      <c r="E15" s="48" t="s">
        <v>129</v>
      </c>
      <c r="F15" s="48" t="s">
        <v>130</v>
      </c>
      <c r="G15" s="27">
        <v>0</v>
      </c>
      <c r="H15" s="27">
        <v>1</v>
      </c>
      <c r="I15" s="28">
        <v>37.02</v>
      </c>
      <c r="J15" s="29">
        <f t="shared" si="0"/>
        <v>5</v>
      </c>
      <c r="K15" s="30">
        <f t="shared" si="1"/>
        <v>0</v>
      </c>
      <c r="L15" s="30">
        <f t="shared" si="2"/>
        <v>5</v>
      </c>
      <c r="M15" s="31" t="str">
        <f t="shared" si="3"/>
        <v>V</v>
      </c>
      <c r="N15" s="32">
        <f t="shared" si="4"/>
        <v>4.1058887088060505</v>
      </c>
    </row>
    <row r="16" spans="1:14" ht="12.75">
      <c r="A16" s="26">
        <v>8</v>
      </c>
      <c r="B16" s="47" t="s">
        <v>120</v>
      </c>
      <c r="C16" s="48" t="s">
        <v>97</v>
      </c>
      <c r="D16" s="48" t="s">
        <v>78</v>
      </c>
      <c r="E16" s="48" t="s">
        <v>76</v>
      </c>
      <c r="F16" s="50" t="s">
        <v>99</v>
      </c>
      <c r="G16" s="27">
        <v>1</v>
      </c>
      <c r="H16" s="27">
        <v>0</v>
      </c>
      <c r="I16" s="28">
        <v>37.05</v>
      </c>
      <c r="J16" s="29">
        <f t="shared" si="0"/>
        <v>5</v>
      </c>
      <c r="K16" s="30">
        <f t="shared" si="1"/>
        <v>0</v>
      </c>
      <c r="L16" s="30">
        <f t="shared" si="2"/>
        <v>5</v>
      </c>
      <c r="M16" s="31" t="str">
        <f t="shared" si="3"/>
        <v>V</v>
      </c>
      <c r="N16" s="32">
        <f t="shared" si="4"/>
        <v>4.102564102564103</v>
      </c>
    </row>
    <row r="17" spans="1:14" ht="12.75">
      <c r="A17" s="26">
        <v>9</v>
      </c>
      <c r="B17" s="47" t="s">
        <v>120</v>
      </c>
      <c r="C17" s="48" t="s">
        <v>115</v>
      </c>
      <c r="D17" s="48" t="s">
        <v>150</v>
      </c>
      <c r="E17" s="48" t="s">
        <v>102</v>
      </c>
      <c r="F17" s="48" t="s">
        <v>117</v>
      </c>
      <c r="G17" s="27">
        <v>0</v>
      </c>
      <c r="H17" s="27">
        <v>1</v>
      </c>
      <c r="I17" s="28">
        <v>37.2</v>
      </c>
      <c r="J17" s="29">
        <f t="shared" si="0"/>
        <v>5</v>
      </c>
      <c r="K17" s="30">
        <f t="shared" si="1"/>
        <v>0</v>
      </c>
      <c r="L17" s="30">
        <f t="shared" si="2"/>
        <v>5</v>
      </c>
      <c r="M17" s="31" t="str">
        <f t="shared" si="3"/>
        <v>V</v>
      </c>
      <c r="N17" s="32">
        <f t="shared" si="4"/>
        <v>4.086021505376344</v>
      </c>
    </row>
    <row r="18" spans="1:14" ht="12.75">
      <c r="A18" s="26">
        <v>10</v>
      </c>
      <c r="B18" s="47" t="s">
        <v>120</v>
      </c>
      <c r="C18" s="48" t="s">
        <v>121</v>
      </c>
      <c r="D18" s="48" t="s">
        <v>122</v>
      </c>
      <c r="E18" s="48" t="s">
        <v>110</v>
      </c>
      <c r="F18" s="48" t="s">
        <v>111</v>
      </c>
      <c r="G18" s="27">
        <v>0</v>
      </c>
      <c r="H18" s="27">
        <v>1</v>
      </c>
      <c r="I18" s="28">
        <v>38.06</v>
      </c>
      <c r="J18" s="29">
        <f t="shared" si="0"/>
        <v>5</v>
      </c>
      <c r="K18" s="30">
        <f t="shared" si="1"/>
        <v>0</v>
      </c>
      <c r="L18" s="30">
        <f t="shared" si="2"/>
        <v>5</v>
      </c>
      <c r="M18" s="31" t="str">
        <f t="shared" si="3"/>
        <v>V</v>
      </c>
      <c r="N18" s="32">
        <f t="shared" si="4"/>
        <v>3.9936941671045716</v>
      </c>
    </row>
    <row r="19" spans="1:14" ht="12.75">
      <c r="A19" s="26">
        <v>11</v>
      </c>
      <c r="B19" s="47" t="s">
        <v>155</v>
      </c>
      <c r="C19" s="48" t="s">
        <v>162</v>
      </c>
      <c r="D19" s="48" t="s">
        <v>163</v>
      </c>
      <c r="E19" s="48" t="s">
        <v>125</v>
      </c>
      <c r="F19" s="48" t="s">
        <v>62</v>
      </c>
      <c r="G19" s="27">
        <v>0</v>
      </c>
      <c r="H19" s="27">
        <v>1</v>
      </c>
      <c r="I19" s="28">
        <v>38.9</v>
      </c>
      <c r="J19" s="29">
        <f t="shared" si="0"/>
        <v>5</v>
      </c>
      <c r="K19" s="30">
        <f t="shared" si="1"/>
        <v>0</v>
      </c>
      <c r="L19" s="30">
        <f t="shared" si="2"/>
        <v>5</v>
      </c>
      <c r="M19" s="31" t="str">
        <f t="shared" si="3"/>
        <v>V</v>
      </c>
      <c r="N19" s="32">
        <f t="shared" si="4"/>
        <v>3.9074550128534704</v>
      </c>
    </row>
    <row r="20" spans="1:14" ht="12.75">
      <c r="A20" s="26">
        <v>12</v>
      </c>
      <c r="B20" s="47" t="s">
        <v>96</v>
      </c>
      <c r="C20" s="48" t="s">
        <v>105</v>
      </c>
      <c r="D20" s="48" t="s">
        <v>106</v>
      </c>
      <c r="E20" s="48" t="s">
        <v>107</v>
      </c>
      <c r="F20" s="48" t="s">
        <v>86</v>
      </c>
      <c r="G20" s="27">
        <v>1</v>
      </c>
      <c r="H20" s="27">
        <v>0</v>
      </c>
      <c r="I20" s="28">
        <v>39.07</v>
      </c>
      <c r="J20" s="29">
        <f t="shared" si="0"/>
        <v>5</v>
      </c>
      <c r="K20" s="30">
        <f t="shared" si="1"/>
        <v>0</v>
      </c>
      <c r="L20" s="30">
        <f t="shared" si="2"/>
        <v>5</v>
      </c>
      <c r="M20" s="31" t="str">
        <f t="shared" si="3"/>
        <v>V</v>
      </c>
      <c r="N20" s="32">
        <f t="shared" si="4"/>
        <v>3.8904530330176605</v>
      </c>
    </row>
    <row r="21" spans="1:14" ht="12.75">
      <c r="A21" s="26">
        <v>13</v>
      </c>
      <c r="B21" s="47" t="s">
        <v>155</v>
      </c>
      <c r="C21" s="48" t="s">
        <v>158</v>
      </c>
      <c r="D21" s="48" t="s">
        <v>159</v>
      </c>
      <c r="E21" s="48" t="s">
        <v>102</v>
      </c>
      <c r="F21" s="48" t="s">
        <v>58</v>
      </c>
      <c r="G21" s="27">
        <v>1</v>
      </c>
      <c r="H21" s="27">
        <v>0</v>
      </c>
      <c r="I21" s="28">
        <v>41.05</v>
      </c>
      <c r="J21" s="29">
        <f t="shared" si="0"/>
        <v>5</v>
      </c>
      <c r="K21" s="30">
        <f t="shared" si="1"/>
        <v>0.04999999999999716</v>
      </c>
      <c r="L21" s="30">
        <f t="shared" si="2"/>
        <v>5.049999999999997</v>
      </c>
      <c r="M21" s="31" t="str">
        <f t="shared" si="3"/>
        <v>V</v>
      </c>
      <c r="N21" s="32">
        <f t="shared" si="4"/>
        <v>3.702801461632156</v>
      </c>
    </row>
    <row r="22" spans="1:14" ht="12.75">
      <c r="A22" s="26">
        <v>14</v>
      </c>
      <c r="B22" s="47" t="s">
        <v>96</v>
      </c>
      <c r="C22" s="48" t="s">
        <v>118</v>
      </c>
      <c r="D22" s="48" t="s">
        <v>119</v>
      </c>
      <c r="E22" s="48" t="s">
        <v>102</v>
      </c>
      <c r="F22" s="48" t="s">
        <v>62</v>
      </c>
      <c r="G22" s="27">
        <v>0</v>
      </c>
      <c r="H22" s="27">
        <v>1</v>
      </c>
      <c r="I22" s="28">
        <v>41.09</v>
      </c>
      <c r="J22" s="29">
        <f t="shared" si="0"/>
        <v>5</v>
      </c>
      <c r="K22" s="30">
        <f t="shared" si="1"/>
        <v>0.09000000000000341</v>
      </c>
      <c r="L22" s="30">
        <f t="shared" si="2"/>
        <v>5.090000000000003</v>
      </c>
      <c r="M22" s="31" t="str">
        <f t="shared" si="3"/>
        <v>V</v>
      </c>
      <c r="N22" s="32">
        <f t="shared" si="4"/>
        <v>3.6991968848868333</v>
      </c>
    </row>
    <row r="23" spans="1:14" ht="12.75">
      <c r="A23" s="26">
        <v>15</v>
      </c>
      <c r="B23" s="47" t="s">
        <v>120</v>
      </c>
      <c r="C23" s="48" t="s">
        <v>147</v>
      </c>
      <c r="D23" s="48" t="s">
        <v>148</v>
      </c>
      <c r="E23" s="48" t="s">
        <v>76</v>
      </c>
      <c r="F23" s="48" t="s">
        <v>149</v>
      </c>
      <c r="G23" s="27">
        <v>0</v>
      </c>
      <c r="H23" s="27">
        <v>2</v>
      </c>
      <c r="I23" s="28">
        <v>37.7</v>
      </c>
      <c r="J23" s="29">
        <f t="shared" si="0"/>
        <v>10</v>
      </c>
      <c r="K23" s="30">
        <f t="shared" si="1"/>
        <v>0</v>
      </c>
      <c r="L23" s="30">
        <f t="shared" si="2"/>
        <v>10</v>
      </c>
      <c r="M23" s="31" t="str">
        <f t="shared" si="3"/>
        <v>VD</v>
      </c>
      <c r="N23" s="32">
        <f t="shared" si="4"/>
        <v>4.031830238726791</v>
      </c>
    </row>
    <row r="24" spans="1:14" ht="12.75">
      <c r="A24" s="26">
        <v>16</v>
      </c>
      <c r="B24" s="47" t="s">
        <v>96</v>
      </c>
      <c r="C24" s="48" t="s">
        <v>100</v>
      </c>
      <c r="D24" s="48" t="s">
        <v>101</v>
      </c>
      <c r="E24" s="48" t="s">
        <v>102</v>
      </c>
      <c r="F24" s="48" t="s">
        <v>62</v>
      </c>
      <c r="G24" s="27">
        <v>1</v>
      </c>
      <c r="H24" s="27">
        <v>0</v>
      </c>
      <c r="I24" s="28">
        <v>47</v>
      </c>
      <c r="J24" s="29">
        <f t="shared" si="0"/>
        <v>5</v>
      </c>
      <c r="K24" s="30">
        <f t="shared" si="1"/>
        <v>6</v>
      </c>
      <c r="L24" s="30">
        <f t="shared" si="2"/>
        <v>11</v>
      </c>
      <c r="M24" s="31" t="str">
        <f t="shared" si="3"/>
        <v>VD</v>
      </c>
      <c r="N24" s="32">
        <f t="shared" si="4"/>
        <v>3.234042553191489</v>
      </c>
    </row>
    <row r="25" spans="1:14" ht="12.75">
      <c r="A25" s="26">
        <v>17</v>
      </c>
      <c r="B25" s="51" t="s">
        <v>120</v>
      </c>
      <c r="C25" s="49" t="s">
        <v>131</v>
      </c>
      <c r="D25" s="49" t="s">
        <v>132</v>
      </c>
      <c r="E25" s="49" t="s">
        <v>102</v>
      </c>
      <c r="F25" s="49" t="s">
        <v>62</v>
      </c>
      <c r="G25" s="27">
        <v>1</v>
      </c>
      <c r="H25" s="27">
        <v>1</v>
      </c>
      <c r="I25" s="28">
        <v>45.02</v>
      </c>
      <c r="J25" s="29">
        <f t="shared" si="0"/>
        <v>10</v>
      </c>
      <c r="K25" s="30">
        <f t="shared" si="1"/>
        <v>4.020000000000003</v>
      </c>
      <c r="L25" s="30">
        <f t="shared" si="2"/>
        <v>14.020000000000003</v>
      </c>
      <c r="M25" s="31" t="str">
        <f t="shared" si="3"/>
        <v>VD</v>
      </c>
      <c r="N25" s="32">
        <f t="shared" si="4"/>
        <v>3.376277210128831</v>
      </c>
    </row>
    <row r="26" spans="1:14" ht="12.75">
      <c r="A26" s="26">
        <v>18</v>
      </c>
      <c r="B26" s="47" t="s">
        <v>96</v>
      </c>
      <c r="C26" s="48" t="s">
        <v>108</v>
      </c>
      <c r="D26" s="48" t="s">
        <v>109</v>
      </c>
      <c r="E26" s="48" t="s">
        <v>110</v>
      </c>
      <c r="F26" s="48" t="s">
        <v>111</v>
      </c>
      <c r="G26" s="35">
        <v>1</v>
      </c>
      <c r="H26" s="35">
        <v>1</v>
      </c>
      <c r="I26" s="36">
        <v>45.08</v>
      </c>
      <c r="J26" s="10">
        <f t="shared" si="0"/>
        <v>10</v>
      </c>
      <c r="K26" s="11">
        <f t="shared" si="1"/>
        <v>4.079999999999998</v>
      </c>
      <c r="L26" s="11">
        <f t="shared" si="2"/>
        <v>14.079999999999998</v>
      </c>
      <c r="M26" s="37" t="str">
        <f t="shared" si="3"/>
        <v>VD</v>
      </c>
      <c r="N26" s="12">
        <f t="shared" si="4"/>
        <v>3.3717834960070987</v>
      </c>
    </row>
    <row r="27" spans="1:14" ht="12.75">
      <c r="A27" s="26">
        <v>19</v>
      </c>
      <c r="B27" s="47" t="s">
        <v>120</v>
      </c>
      <c r="C27" s="48" t="s">
        <v>121</v>
      </c>
      <c r="D27" s="48" t="s">
        <v>154</v>
      </c>
      <c r="E27" s="48" t="s">
        <v>110</v>
      </c>
      <c r="F27" s="48" t="s">
        <v>111</v>
      </c>
      <c r="G27" s="27">
        <v>2</v>
      </c>
      <c r="H27" s="27">
        <v>1</v>
      </c>
      <c r="I27" s="28">
        <v>45.09</v>
      </c>
      <c r="J27" s="29">
        <f t="shared" si="0"/>
        <v>15</v>
      </c>
      <c r="K27" s="30">
        <f t="shared" si="1"/>
        <v>4.090000000000003</v>
      </c>
      <c r="L27" s="30">
        <f t="shared" si="2"/>
        <v>19.090000000000003</v>
      </c>
      <c r="M27" s="31" t="str">
        <f t="shared" si="3"/>
        <v>D</v>
      </c>
      <c r="N27" s="32">
        <f t="shared" si="4"/>
        <v>3.3710357063650473</v>
      </c>
    </row>
    <row r="28" spans="1:14" ht="12.75">
      <c r="A28" s="26">
        <v>20</v>
      </c>
      <c r="B28" s="47" t="s">
        <v>155</v>
      </c>
      <c r="C28" s="48" t="s">
        <v>160</v>
      </c>
      <c r="D28" s="48" t="s">
        <v>161</v>
      </c>
      <c r="E28" s="48" t="s">
        <v>129</v>
      </c>
      <c r="F28" s="48" t="s">
        <v>130</v>
      </c>
      <c r="G28" s="27">
        <v>0</v>
      </c>
      <c r="H28" s="27">
        <v>4</v>
      </c>
      <c r="I28" s="28">
        <v>38.08</v>
      </c>
      <c r="J28" s="29">
        <f t="shared" si="0"/>
        <v>20</v>
      </c>
      <c r="K28" s="30">
        <f t="shared" si="1"/>
        <v>0</v>
      </c>
      <c r="L28" s="30">
        <f t="shared" si="2"/>
        <v>20</v>
      </c>
      <c r="M28" s="31" t="str">
        <f t="shared" si="3"/>
        <v>D</v>
      </c>
      <c r="N28" s="32">
        <f t="shared" si="4"/>
        <v>3.991596638655462</v>
      </c>
    </row>
    <row r="29" spans="1:14" ht="12.75">
      <c r="A29" s="26">
        <v>21</v>
      </c>
      <c r="B29" s="47" t="s">
        <v>120</v>
      </c>
      <c r="C29" s="48" t="s">
        <v>151</v>
      </c>
      <c r="D29" s="48" t="s">
        <v>152</v>
      </c>
      <c r="E29" s="48" t="s">
        <v>102</v>
      </c>
      <c r="F29" s="48" t="s">
        <v>153</v>
      </c>
      <c r="G29" s="27">
        <v>1</v>
      </c>
      <c r="H29" s="27">
        <v>2</v>
      </c>
      <c r="I29" s="28">
        <v>49.02</v>
      </c>
      <c r="J29" s="29">
        <f t="shared" si="0"/>
        <v>15</v>
      </c>
      <c r="K29" s="30">
        <f t="shared" si="1"/>
        <v>8.020000000000003</v>
      </c>
      <c r="L29" s="30">
        <f t="shared" si="2"/>
        <v>23.020000000000003</v>
      </c>
      <c r="M29" s="31" t="str">
        <f t="shared" si="3"/>
        <v>D</v>
      </c>
      <c r="N29" s="32">
        <f t="shared" si="4"/>
        <v>3.1007751937984493</v>
      </c>
    </row>
    <row r="30" spans="1:14" ht="12.75">
      <c r="A30" s="26">
        <v>22</v>
      </c>
      <c r="B30" s="47" t="s">
        <v>120</v>
      </c>
      <c r="C30" s="48" t="s">
        <v>123</v>
      </c>
      <c r="D30" s="48" t="s">
        <v>124</v>
      </c>
      <c r="E30" s="48" t="s">
        <v>125</v>
      </c>
      <c r="F30" s="48" t="s">
        <v>126</v>
      </c>
      <c r="G30" s="27">
        <v>1</v>
      </c>
      <c r="H30" s="27">
        <v>2</v>
      </c>
      <c r="I30" s="28">
        <v>51.04</v>
      </c>
      <c r="J30" s="29">
        <f t="shared" si="0"/>
        <v>15</v>
      </c>
      <c r="K30" s="30">
        <f t="shared" si="1"/>
        <v>10.04</v>
      </c>
      <c r="L30" s="30">
        <f t="shared" si="2"/>
        <v>25.04</v>
      </c>
      <c r="M30" s="31" t="str">
        <f t="shared" si="3"/>
        <v>D</v>
      </c>
      <c r="N30" s="32">
        <f t="shared" si="4"/>
        <v>2.9780564263322886</v>
      </c>
    </row>
    <row r="31" spans="1:14" ht="12.75">
      <c r="A31" s="26">
        <v>23</v>
      </c>
      <c r="B31" s="47" t="s">
        <v>120</v>
      </c>
      <c r="C31" s="48" t="s">
        <v>145</v>
      </c>
      <c r="D31" s="48" t="s">
        <v>146</v>
      </c>
      <c r="E31" s="48" t="s">
        <v>102</v>
      </c>
      <c r="F31" s="48" t="s">
        <v>79</v>
      </c>
      <c r="G31" s="27" t="s">
        <v>95</v>
      </c>
      <c r="H31" s="27"/>
      <c r="I31" s="28"/>
      <c r="J31" s="29" t="s">
        <v>238</v>
      </c>
      <c r="K31" s="30" t="str">
        <f t="shared" si="1"/>
        <v>DIS</v>
      </c>
      <c r="L31" s="30" t="str">
        <f t="shared" si="2"/>
        <v>DIS</v>
      </c>
      <c r="M31" s="31" t="str">
        <f t="shared" si="3"/>
        <v>BO</v>
      </c>
      <c r="N31" s="32">
        <f t="shared" si="4"/>
        <v>0</v>
      </c>
    </row>
    <row r="32" spans="1:14" ht="12.75">
      <c r="A32" s="26">
        <v>24</v>
      </c>
      <c r="B32" s="47" t="s">
        <v>96</v>
      </c>
      <c r="C32" s="48" t="s">
        <v>103</v>
      </c>
      <c r="D32" s="48" t="s">
        <v>104</v>
      </c>
      <c r="E32" s="48" t="s">
        <v>76</v>
      </c>
      <c r="F32" s="48" t="s">
        <v>62</v>
      </c>
      <c r="G32" s="27"/>
      <c r="H32" s="27"/>
      <c r="I32" s="28"/>
      <c r="J32" s="29" t="s">
        <v>238</v>
      </c>
      <c r="K32" s="30" t="str">
        <f t="shared" si="1"/>
        <v>DIS</v>
      </c>
      <c r="L32" s="30" t="str">
        <f t="shared" si="2"/>
        <v>DIS</v>
      </c>
      <c r="M32" s="31" t="str">
        <f t="shared" si="3"/>
        <v>BO</v>
      </c>
      <c r="N32" s="32">
        <f t="shared" si="4"/>
        <v>0</v>
      </c>
    </row>
    <row r="33" spans="1:14" ht="12.75">
      <c r="A33" s="26">
        <v>25</v>
      </c>
      <c r="B33" s="47" t="s">
        <v>96</v>
      </c>
      <c r="C33" s="48" t="s">
        <v>112</v>
      </c>
      <c r="D33" s="48" t="s">
        <v>113</v>
      </c>
      <c r="E33" s="48" t="s">
        <v>114</v>
      </c>
      <c r="F33" s="48" t="s">
        <v>82</v>
      </c>
      <c r="G33" s="27" t="s">
        <v>95</v>
      </c>
      <c r="H33" s="27"/>
      <c r="I33" s="28"/>
      <c r="J33" s="29" t="s">
        <v>238</v>
      </c>
      <c r="K33" s="30" t="str">
        <f t="shared" si="1"/>
        <v>DIS</v>
      </c>
      <c r="L33" s="30" t="str">
        <f t="shared" si="2"/>
        <v>DIS</v>
      </c>
      <c r="M33" s="31" t="str">
        <f t="shared" si="3"/>
        <v>BO</v>
      </c>
      <c r="N33" s="32">
        <f t="shared" si="4"/>
        <v>0</v>
      </c>
    </row>
    <row r="34" spans="1:14" ht="12.75">
      <c r="A34" s="26">
        <v>26</v>
      </c>
      <c r="B34" s="47" t="s">
        <v>96</v>
      </c>
      <c r="C34" s="48" t="s">
        <v>115</v>
      </c>
      <c r="D34" s="48" t="s">
        <v>116</v>
      </c>
      <c r="E34" s="48" t="s">
        <v>102</v>
      </c>
      <c r="F34" s="50" t="s">
        <v>117</v>
      </c>
      <c r="G34" s="35" t="s">
        <v>95</v>
      </c>
      <c r="H34" s="35"/>
      <c r="I34" s="36"/>
      <c r="J34" s="10" t="s">
        <v>238</v>
      </c>
      <c r="K34" s="11" t="str">
        <f t="shared" si="1"/>
        <v>DIS</v>
      </c>
      <c r="L34" s="11" t="str">
        <f t="shared" si="2"/>
        <v>DIS</v>
      </c>
      <c r="M34" s="59" t="str">
        <f t="shared" si="3"/>
        <v>BO</v>
      </c>
      <c r="N34" s="12">
        <f t="shared" si="4"/>
        <v>0</v>
      </c>
    </row>
    <row r="35" spans="1:15" ht="12.75">
      <c r="A35" s="18"/>
      <c r="B35" s="19"/>
      <c r="C35" s="7"/>
      <c r="D35" s="7"/>
      <c r="E35" s="7"/>
      <c r="F35" s="38"/>
      <c r="G35" s="18"/>
      <c r="H35" s="18"/>
      <c r="I35" s="18"/>
      <c r="J35" s="39"/>
      <c r="K35" s="40"/>
      <c r="L35" s="40"/>
      <c r="M35" s="41"/>
      <c r="N35" s="42"/>
      <c r="O35" s="18"/>
    </row>
    <row r="36" spans="1:15" ht="12.75">
      <c r="A36" s="43"/>
      <c r="B36" s="19"/>
      <c r="C36" s="7"/>
      <c r="D36" s="7"/>
      <c r="E36" s="7"/>
      <c r="F36" s="7"/>
      <c r="G36" s="18"/>
      <c r="H36" s="18"/>
      <c r="I36" s="18"/>
      <c r="J36" s="39"/>
      <c r="K36" s="40"/>
      <c r="L36" s="40"/>
      <c r="M36" s="41"/>
      <c r="N36" s="42"/>
      <c r="O36" s="18"/>
    </row>
    <row r="37" spans="1:15" ht="12.75">
      <c r="A37" s="43"/>
      <c r="B37" s="19"/>
      <c r="C37" s="7"/>
      <c r="D37" s="7"/>
      <c r="E37" s="7"/>
      <c r="F37" s="7"/>
      <c r="G37" s="18"/>
      <c r="H37" s="18"/>
      <c r="I37" s="18"/>
      <c r="J37" s="39"/>
      <c r="K37" s="40"/>
      <c r="L37" s="40"/>
      <c r="M37" s="41"/>
      <c r="N37" s="42"/>
      <c r="O37" s="18"/>
    </row>
    <row r="38" spans="1:15" ht="12.75">
      <c r="A38" s="18"/>
      <c r="B38" s="19"/>
      <c r="C38" s="43"/>
      <c r="D38" s="7"/>
      <c r="E38" s="7"/>
      <c r="F38" s="7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>
      <c r="A39" s="18"/>
      <c r="B39" s="19"/>
      <c r="C39" s="7"/>
      <c r="D39" s="7"/>
      <c r="E39" s="7"/>
      <c r="F39" s="7"/>
      <c r="G39" s="18"/>
      <c r="H39" s="18"/>
      <c r="I39" s="18"/>
      <c r="J39" s="18"/>
      <c r="K39" s="18"/>
      <c r="L39" s="18"/>
      <c r="M39" s="18"/>
      <c r="N39" s="18"/>
      <c r="O39" s="18"/>
    </row>
    <row r="40" spans="2:7" ht="12.75">
      <c r="B40" s="19"/>
      <c r="C40" s="7"/>
      <c r="D40" s="7"/>
      <c r="E40" s="7"/>
      <c r="F40" s="7"/>
      <c r="G40" s="18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29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24</v>
      </c>
      <c r="E2" s="14"/>
      <c r="F2" s="1" t="s">
        <v>0</v>
      </c>
      <c r="G2" s="1"/>
      <c r="H2" s="14">
        <v>19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152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41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74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3.7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73</v>
      </c>
      <c r="C9" s="48" t="s">
        <v>74</v>
      </c>
      <c r="D9" s="48" t="s">
        <v>75</v>
      </c>
      <c r="E9" s="48" t="s">
        <v>76</v>
      </c>
      <c r="F9" s="48" t="s">
        <v>58</v>
      </c>
      <c r="G9" s="27">
        <v>0</v>
      </c>
      <c r="H9" s="27">
        <v>0</v>
      </c>
      <c r="I9" s="28">
        <v>39.55</v>
      </c>
      <c r="J9" s="29">
        <f>IF(G9=3,"DIS",IF(G9&lt;=2,G9*5+H9*5))</f>
        <v>0</v>
      </c>
      <c r="K9" s="30">
        <f aca="true" t="shared" si="0" ref="K9:K23">IF(J9="DIS","DIS",IF(I9&gt;$H$5,"DIS",IF(I9&gt;$H$4,I9-$H$4,0)))</f>
        <v>0</v>
      </c>
      <c r="L9" s="30">
        <f aca="true" t="shared" si="1" ref="L9:L23">IF(K9="DIS","DIS",IF(J9="DIS","DIS",J9+K9))</f>
        <v>0</v>
      </c>
      <c r="M9" s="31" t="str">
        <f aca="true" t="shared" si="2" ref="M9:M23">IF(L9&lt;=5.99,"V",IF(L9&lt;=15.99,"VD",IF(L9&lt;=25.99,"D",IF(L9&gt;=26,"BO",IF(L9="DIS","DIS",0)))))</f>
        <v>V</v>
      </c>
      <c r="N9" s="32">
        <f aca="true" t="shared" si="3" ref="N9:N23">IF(L9="DIS",0,$H$3/I9)</f>
        <v>3.843236409608091</v>
      </c>
    </row>
    <row r="10" spans="1:14" ht="12.75">
      <c r="A10" s="26">
        <v>2</v>
      </c>
      <c r="B10" s="47" t="s">
        <v>91</v>
      </c>
      <c r="C10" s="48" t="s">
        <v>92</v>
      </c>
      <c r="D10" s="49" t="s">
        <v>93</v>
      </c>
      <c r="E10" s="48" t="s">
        <v>94</v>
      </c>
      <c r="F10" s="48" t="s">
        <v>82</v>
      </c>
      <c r="G10" s="27">
        <v>0</v>
      </c>
      <c r="H10" s="27">
        <v>0</v>
      </c>
      <c r="I10" s="28">
        <v>41.52</v>
      </c>
      <c r="J10" s="29">
        <f>IF(G10=3,"DIS",IF(G10&lt;=2,G10*5+H10*5))</f>
        <v>0</v>
      </c>
      <c r="K10" s="30">
        <f t="shared" si="0"/>
        <v>0.5200000000000031</v>
      </c>
      <c r="L10" s="30">
        <f t="shared" si="1"/>
        <v>0.5200000000000031</v>
      </c>
      <c r="M10" s="31" t="str">
        <f t="shared" si="2"/>
        <v>V</v>
      </c>
      <c r="N10" s="32">
        <f t="shared" si="3"/>
        <v>3.660886319845857</v>
      </c>
    </row>
    <row r="11" spans="1:14" ht="12.75">
      <c r="A11" s="26">
        <v>3</v>
      </c>
      <c r="B11" s="47" t="s">
        <v>43</v>
      </c>
      <c r="C11" s="48" t="s">
        <v>55</v>
      </c>
      <c r="D11" s="48" t="s">
        <v>56</v>
      </c>
      <c r="E11" s="48" t="s">
        <v>57</v>
      </c>
      <c r="F11" s="48" t="s">
        <v>58</v>
      </c>
      <c r="G11" s="27">
        <v>1</v>
      </c>
      <c r="H11" s="27">
        <v>1</v>
      </c>
      <c r="I11" s="28">
        <v>44.23</v>
      </c>
      <c r="J11" s="29">
        <f>IF(G11=3,"DIS",IF(G11&lt;=2,G11*5+H11*5))</f>
        <v>10</v>
      </c>
      <c r="K11" s="30">
        <f t="shared" si="0"/>
        <v>3.229999999999997</v>
      </c>
      <c r="L11" s="30">
        <f t="shared" si="1"/>
        <v>13.229999999999997</v>
      </c>
      <c r="M11" s="31" t="str">
        <f t="shared" si="2"/>
        <v>VD</v>
      </c>
      <c r="N11" s="32">
        <f t="shared" si="3"/>
        <v>3.436581505765318</v>
      </c>
    </row>
    <row r="12" spans="1:14" ht="12.75">
      <c r="A12" s="26">
        <v>4</v>
      </c>
      <c r="B12" s="47" t="s">
        <v>43</v>
      </c>
      <c r="C12" s="48" t="s">
        <v>63</v>
      </c>
      <c r="D12" s="48" t="s">
        <v>64</v>
      </c>
      <c r="E12" s="48" t="s">
        <v>65</v>
      </c>
      <c r="F12" s="48" t="s">
        <v>66</v>
      </c>
      <c r="G12" s="27">
        <v>1</v>
      </c>
      <c r="H12" s="27">
        <v>2</v>
      </c>
      <c r="I12" s="28">
        <v>34.78</v>
      </c>
      <c r="J12" s="29">
        <f>IF(G12=3,"DIS",IF(G12&lt;=2,G12*5+H12*5))</f>
        <v>15</v>
      </c>
      <c r="K12" s="30">
        <f t="shared" si="0"/>
        <v>0</v>
      </c>
      <c r="L12" s="30">
        <f t="shared" si="1"/>
        <v>15</v>
      </c>
      <c r="M12" s="31" t="str">
        <f t="shared" si="2"/>
        <v>VD</v>
      </c>
      <c r="N12" s="32">
        <f t="shared" si="3"/>
        <v>4.370327774583093</v>
      </c>
    </row>
    <row r="13" spans="1:14" ht="12.75">
      <c r="A13" s="26">
        <v>5</v>
      </c>
      <c r="B13" s="47" t="s">
        <v>43</v>
      </c>
      <c r="C13" s="48" t="s">
        <v>67</v>
      </c>
      <c r="D13" s="48" t="s">
        <v>68</v>
      </c>
      <c r="E13" s="48" t="s">
        <v>65</v>
      </c>
      <c r="F13" s="48" t="s">
        <v>69</v>
      </c>
      <c r="G13" s="35">
        <v>1</v>
      </c>
      <c r="H13" s="35">
        <v>4</v>
      </c>
      <c r="I13" s="36">
        <v>33.21</v>
      </c>
      <c r="J13" s="10">
        <f>IF(G13=3,"DIS",IF(G13&lt;=2,G13*5+H13*5))</f>
        <v>25</v>
      </c>
      <c r="K13" s="11">
        <f t="shared" si="0"/>
        <v>0</v>
      </c>
      <c r="L13" s="11">
        <f t="shared" si="1"/>
        <v>25</v>
      </c>
      <c r="M13" s="37" t="str">
        <f t="shared" si="2"/>
        <v>D</v>
      </c>
      <c r="N13" s="12">
        <f t="shared" si="3"/>
        <v>4.576934658235471</v>
      </c>
    </row>
    <row r="14" spans="1:14" ht="12.75">
      <c r="A14" s="26">
        <v>6</v>
      </c>
      <c r="B14" s="47" t="s">
        <v>43</v>
      </c>
      <c r="C14" s="48" t="s">
        <v>44</v>
      </c>
      <c r="D14" s="49" t="s">
        <v>45</v>
      </c>
      <c r="E14" s="48" t="s">
        <v>46</v>
      </c>
      <c r="F14" s="48" t="s">
        <v>47</v>
      </c>
      <c r="G14" s="27" t="s">
        <v>95</v>
      </c>
      <c r="H14" s="27"/>
      <c r="I14" s="28"/>
      <c r="J14" s="29" t="s">
        <v>238</v>
      </c>
      <c r="K14" s="30" t="str">
        <f t="shared" si="0"/>
        <v>DIS</v>
      </c>
      <c r="L14" s="30" t="str">
        <f t="shared" si="1"/>
        <v>DIS</v>
      </c>
      <c r="M14" s="31" t="str">
        <f t="shared" si="2"/>
        <v>BO</v>
      </c>
      <c r="N14" s="32">
        <f t="shared" si="3"/>
        <v>0</v>
      </c>
    </row>
    <row r="15" spans="1:14" ht="12.75">
      <c r="A15" s="26">
        <v>7</v>
      </c>
      <c r="B15" s="47" t="s">
        <v>43</v>
      </c>
      <c r="C15" s="48" t="s">
        <v>48</v>
      </c>
      <c r="D15" s="48" t="s">
        <v>49</v>
      </c>
      <c r="E15" s="48" t="s">
        <v>50</v>
      </c>
      <c r="F15" s="48" t="s">
        <v>47</v>
      </c>
      <c r="G15" s="27" t="s">
        <v>95</v>
      </c>
      <c r="H15" s="27"/>
      <c r="I15" s="28"/>
      <c r="J15" s="29" t="s">
        <v>238</v>
      </c>
      <c r="K15" s="30" t="str">
        <f t="shared" si="0"/>
        <v>DIS</v>
      </c>
      <c r="L15" s="30" t="str">
        <f t="shared" si="1"/>
        <v>DIS</v>
      </c>
      <c r="M15" s="31" t="str">
        <f t="shared" si="2"/>
        <v>BO</v>
      </c>
      <c r="N15" s="32">
        <f t="shared" si="3"/>
        <v>0</v>
      </c>
    </row>
    <row r="16" spans="1:14" ht="12.75">
      <c r="A16" s="26">
        <v>8</v>
      </c>
      <c r="B16" s="47" t="s">
        <v>43</v>
      </c>
      <c r="C16" s="48" t="s">
        <v>51</v>
      </c>
      <c r="D16" s="48" t="s">
        <v>52</v>
      </c>
      <c r="E16" s="48" t="s">
        <v>53</v>
      </c>
      <c r="F16" s="48" t="s">
        <v>54</v>
      </c>
      <c r="G16" s="27"/>
      <c r="H16" s="27"/>
      <c r="I16" s="28"/>
      <c r="J16" s="29" t="s">
        <v>238</v>
      </c>
      <c r="K16" s="30" t="str">
        <f t="shared" si="0"/>
        <v>DIS</v>
      </c>
      <c r="L16" s="30" t="str">
        <f t="shared" si="1"/>
        <v>DIS</v>
      </c>
      <c r="M16" s="31" t="str">
        <f t="shared" si="2"/>
        <v>BO</v>
      </c>
      <c r="N16" s="32">
        <f t="shared" si="3"/>
        <v>0</v>
      </c>
    </row>
    <row r="17" spans="1:14" ht="12.75">
      <c r="A17" s="26">
        <v>9</v>
      </c>
      <c r="B17" s="47" t="s">
        <v>43</v>
      </c>
      <c r="C17" s="48" t="s">
        <v>59</v>
      </c>
      <c r="D17" s="57" t="s">
        <v>60</v>
      </c>
      <c r="E17" s="48" t="s">
        <v>61</v>
      </c>
      <c r="F17" s="48" t="s">
        <v>62</v>
      </c>
      <c r="G17" s="35"/>
      <c r="H17" s="35"/>
      <c r="I17" s="36"/>
      <c r="J17" s="10" t="s">
        <v>238</v>
      </c>
      <c r="K17" s="11" t="str">
        <f t="shared" si="0"/>
        <v>DIS</v>
      </c>
      <c r="L17" s="11" t="str">
        <f t="shared" si="1"/>
        <v>DIS</v>
      </c>
      <c r="M17" s="37" t="str">
        <f t="shared" si="2"/>
        <v>BO</v>
      </c>
      <c r="N17" s="12">
        <f t="shared" si="3"/>
        <v>0</v>
      </c>
    </row>
    <row r="18" spans="1:14" ht="12.75">
      <c r="A18" s="26">
        <v>10</v>
      </c>
      <c r="B18" s="47" t="s">
        <v>43</v>
      </c>
      <c r="C18" s="48" t="s">
        <v>44</v>
      </c>
      <c r="D18" s="49" t="s">
        <v>70</v>
      </c>
      <c r="E18" s="48" t="s">
        <v>71</v>
      </c>
      <c r="F18" s="48" t="s">
        <v>47</v>
      </c>
      <c r="G18" s="27" t="s">
        <v>95</v>
      </c>
      <c r="H18" s="27"/>
      <c r="I18" s="28"/>
      <c r="J18" s="29" t="s">
        <v>238</v>
      </c>
      <c r="K18" s="30" t="str">
        <f t="shared" si="0"/>
        <v>DIS</v>
      </c>
      <c r="L18" s="30" t="str">
        <f t="shared" si="1"/>
        <v>DIS</v>
      </c>
      <c r="M18" s="31" t="str">
        <f t="shared" si="2"/>
        <v>BO</v>
      </c>
      <c r="N18" s="32">
        <f t="shared" si="3"/>
        <v>0</v>
      </c>
    </row>
    <row r="19" spans="1:14" ht="15">
      <c r="A19" s="26">
        <v>11</v>
      </c>
      <c r="B19" s="47" t="s">
        <v>43</v>
      </c>
      <c r="C19" s="48" t="s">
        <v>48</v>
      </c>
      <c r="D19" s="58" t="s">
        <v>72</v>
      </c>
      <c r="E19" s="48" t="s">
        <v>50</v>
      </c>
      <c r="F19" s="48" t="s">
        <v>47</v>
      </c>
      <c r="G19" s="27" t="s">
        <v>95</v>
      </c>
      <c r="H19" s="27"/>
      <c r="I19" s="28"/>
      <c r="J19" s="29" t="s">
        <v>238</v>
      </c>
      <c r="K19" s="30" t="str">
        <f t="shared" si="0"/>
        <v>DIS</v>
      </c>
      <c r="L19" s="30" t="str">
        <f t="shared" si="1"/>
        <v>DIS</v>
      </c>
      <c r="M19" s="31" t="str">
        <f t="shared" si="2"/>
        <v>BO</v>
      </c>
      <c r="N19" s="32">
        <f t="shared" si="3"/>
        <v>0</v>
      </c>
    </row>
    <row r="20" spans="1:14" ht="12.75">
      <c r="A20" s="26">
        <v>12</v>
      </c>
      <c r="B20" s="47" t="s">
        <v>73</v>
      </c>
      <c r="C20" s="48" t="s">
        <v>77</v>
      </c>
      <c r="D20" s="48" t="s">
        <v>78</v>
      </c>
      <c r="E20" s="48" t="s">
        <v>76</v>
      </c>
      <c r="F20" s="48" t="s">
        <v>79</v>
      </c>
      <c r="G20" s="27"/>
      <c r="H20" s="27"/>
      <c r="I20" s="28"/>
      <c r="J20" s="29" t="s">
        <v>238</v>
      </c>
      <c r="K20" s="30" t="str">
        <f t="shared" si="0"/>
        <v>DIS</v>
      </c>
      <c r="L20" s="30" t="str">
        <f t="shared" si="1"/>
        <v>DIS</v>
      </c>
      <c r="M20" s="31" t="str">
        <f t="shared" si="2"/>
        <v>BO</v>
      </c>
      <c r="N20" s="32">
        <f t="shared" si="3"/>
        <v>0</v>
      </c>
    </row>
    <row r="21" spans="1:14" ht="12.75">
      <c r="A21" s="26">
        <v>13</v>
      </c>
      <c r="B21" s="47" t="s">
        <v>73</v>
      </c>
      <c r="C21" s="48" t="s">
        <v>80</v>
      </c>
      <c r="D21" s="49" t="s">
        <v>81</v>
      </c>
      <c r="E21" s="48" t="s">
        <v>65</v>
      </c>
      <c r="F21" s="48" t="s">
        <v>82</v>
      </c>
      <c r="G21" s="27" t="s">
        <v>95</v>
      </c>
      <c r="H21" s="27"/>
      <c r="I21" s="28"/>
      <c r="J21" s="29" t="s">
        <v>238</v>
      </c>
      <c r="K21" s="30" t="str">
        <f t="shared" si="0"/>
        <v>DIS</v>
      </c>
      <c r="L21" s="30" t="str">
        <f t="shared" si="1"/>
        <v>DIS</v>
      </c>
      <c r="M21" s="31" t="str">
        <f t="shared" si="2"/>
        <v>BO</v>
      </c>
      <c r="N21" s="32">
        <f t="shared" si="3"/>
        <v>0</v>
      </c>
    </row>
    <row r="22" spans="1:14" ht="12.75">
      <c r="A22" s="26">
        <v>14</v>
      </c>
      <c r="B22" s="47" t="s">
        <v>73</v>
      </c>
      <c r="C22" s="48" t="s">
        <v>83</v>
      </c>
      <c r="D22" s="48" t="s">
        <v>84</v>
      </c>
      <c r="E22" s="48" t="s">
        <v>85</v>
      </c>
      <c r="F22" s="48" t="s">
        <v>86</v>
      </c>
      <c r="G22" s="27"/>
      <c r="H22" s="27"/>
      <c r="I22" s="28"/>
      <c r="J22" s="29" t="s">
        <v>238</v>
      </c>
      <c r="K22" s="30" t="str">
        <f t="shared" si="0"/>
        <v>DIS</v>
      </c>
      <c r="L22" s="30" t="str">
        <f t="shared" si="1"/>
        <v>DIS</v>
      </c>
      <c r="M22" s="31" t="str">
        <f t="shared" si="2"/>
        <v>BO</v>
      </c>
      <c r="N22" s="32">
        <f t="shared" si="3"/>
        <v>0</v>
      </c>
    </row>
    <row r="23" spans="1:14" ht="12.75">
      <c r="A23" s="26">
        <v>15</v>
      </c>
      <c r="B23" s="47" t="s">
        <v>73</v>
      </c>
      <c r="C23" s="48" t="s">
        <v>87</v>
      </c>
      <c r="D23" s="48" t="s">
        <v>88</v>
      </c>
      <c r="E23" s="48" t="s">
        <v>89</v>
      </c>
      <c r="F23" s="48" t="s">
        <v>90</v>
      </c>
      <c r="G23" s="27"/>
      <c r="H23" s="27"/>
      <c r="I23" s="28"/>
      <c r="J23" s="29" t="s">
        <v>238</v>
      </c>
      <c r="K23" s="30" t="str">
        <f t="shared" si="0"/>
        <v>DIS</v>
      </c>
      <c r="L23" s="30" t="str">
        <f t="shared" si="1"/>
        <v>DIS</v>
      </c>
      <c r="M23" s="31" t="str">
        <f t="shared" si="2"/>
        <v>BO</v>
      </c>
      <c r="N23" s="32">
        <f t="shared" si="3"/>
        <v>0</v>
      </c>
    </row>
    <row r="24" spans="1:15" ht="12.75">
      <c r="A24" s="43"/>
      <c r="B24" s="19"/>
      <c r="C24" s="7"/>
      <c r="D24" s="7"/>
      <c r="E24" s="7"/>
      <c r="F24" s="7"/>
      <c r="G24" s="18"/>
      <c r="H24" s="18"/>
      <c r="I24" s="18"/>
      <c r="J24" s="39"/>
      <c r="K24" s="40"/>
      <c r="L24" s="40"/>
      <c r="M24" s="41"/>
      <c r="N24" s="42"/>
      <c r="O24" s="18"/>
    </row>
    <row r="25" spans="1:15" ht="12.75">
      <c r="A25" s="43"/>
      <c r="B25" s="19"/>
      <c r="C25" s="7"/>
      <c r="D25" s="7"/>
      <c r="E25" s="7"/>
      <c r="F25" s="7"/>
      <c r="G25" s="18"/>
      <c r="H25" s="18"/>
      <c r="I25" s="18"/>
      <c r="J25" s="39"/>
      <c r="K25" s="40"/>
      <c r="L25" s="40"/>
      <c r="M25" s="41"/>
      <c r="N25" s="42"/>
      <c r="O25" s="18"/>
    </row>
    <row r="26" spans="1:15" ht="12.75">
      <c r="A26" s="18"/>
      <c r="B26" s="19"/>
      <c r="C26" s="43"/>
      <c r="D26" s="7"/>
      <c r="E26" s="7"/>
      <c r="F26" s="7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>
      <c r="A27" s="18"/>
      <c r="B27" s="19"/>
      <c r="C27" s="7"/>
      <c r="D27" s="7"/>
      <c r="E27" s="7"/>
      <c r="F27" s="7"/>
      <c r="G27" s="18"/>
      <c r="H27" s="18"/>
      <c r="I27" s="18"/>
      <c r="J27" s="18"/>
      <c r="K27" s="18"/>
      <c r="L27" s="18"/>
      <c r="M27" s="18"/>
      <c r="N27" s="18"/>
      <c r="O27" s="18"/>
    </row>
    <row r="28" spans="2:7" ht="12.75">
      <c r="B28" s="19"/>
      <c r="C28" s="7"/>
      <c r="D28" s="7"/>
      <c r="E28" s="7"/>
      <c r="F28" s="7"/>
      <c r="G28" s="18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E19" sqref="E19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29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42</v>
      </c>
      <c r="E2" s="14"/>
      <c r="F2" s="1" t="s">
        <v>0</v>
      </c>
      <c r="G2" s="1"/>
      <c r="H2" s="14">
        <v>19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152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41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74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3.7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236</v>
      </c>
      <c r="C9" s="48" t="s">
        <v>160</v>
      </c>
      <c r="D9" s="48" t="s">
        <v>237</v>
      </c>
      <c r="E9" s="48" t="s">
        <v>129</v>
      </c>
      <c r="F9" s="48" t="s">
        <v>130</v>
      </c>
      <c r="G9" s="27">
        <v>0</v>
      </c>
      <c r="H9" s="27">
        <v>3</v>
      </c>
      <c r="I9" s="28">
        <v>47.3</v>
      </c>
      <c r="J9" s="29">
        <f>IF(G9=3,"DIS",IF(G9&lt;=2,G9*5+H9*5))</f>
        <v>15</v>
      </c>
      <c r="K9" s="30">
        <f>IF(J9="DIS","DIS",IF(I9&gt;$H$5,"DIS",IF(I9&gt;$H$4,I9-$H$4,0)))</f>
        <v>6.299999999999997</v>
      </c>
      <c r="L9" s="30">
        <f>IF(K9="DIS","DIS",IF(J9="DIS","DIS",J9+K9))</f>
        <v>21.299999999999997</v>
      </c>
      <c r="M9" s="31" t="str">
        <f>IF(L9&lt;=5.99,"V",IF(L9&lt;=15.99,"VD",IF(L9&lt;=25.99,"D",IF(L9&gt;=26,"BO",IF(L9="DIS","DIS",0)))))</f>
        <v>D</v>
      </c>
      <c r="N9" s="32">
        <f>IF(L9="DIS",0,$H$3/I9)</f>
        <v>3.2135306553911205</v>
      </c>
    </row>
    <row r="10" spans="1:15" ht="12.75">
      <c r="A10" s="18"/>
      <c r="B10" s="19"/>
      <c r="C10" s="7"/>
      <c r="D10" s="7"/>
      <c r="E10" s="7"/>
      <c r="F10" s="7"/>
      <c r="G10" s="18"/>
      <c r="H10" s="18"/>
      <c r="I10" s="18"/>
      <c r="J10" s="18"/>
      <c r="K10" s="18"/>
      <c r="L10" s="18"/>
      <c r="M10" s="18"/>
      <c r="N10" s="18"/>
      <c r="O10" s="18"/>
    </row>
    <row r="11" spans="2:7" ht="12.75">
      <c r="B11" s="19"/>
      <c r="C11" s="7"/>
      <c r="D11" s="7"/>
      <c r="E11" s="7"/>
      <c r="F11" s="7"/>
      <c r="G11" s="18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6" sqref="D6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26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27</v>
      </c>
      <c r="E2" s="14"/>
      <c r="F2" s="1" t="s">
        <v>0</v>
      </c>
      <c r="G2" s="1"/>
      <c r="H2" s="14">
        <v>18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147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43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68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51" t="s">
        <v>166</v>
      </c>
      <c r="C9" s="53" t="s">
        <v>193</v>
      </c>
      <c r="D9" s="49" t="s">
        <v>194</v>
      </c>
      <c r="E9" s="49" t="s">
        <v>195</v>
      </c>
      <c r="F9" s="49" t="s">
        <v>196</v>
      </c>
      <c r="G9" s="27">
        <v>0</v>
      </c>
      <c r="H9" s="27">
        <v>0</v>
      </c>
      <c r="I9" s="28">
        <v>35.01</v>
      </c>
      <c r="J9" s="29">
        <f aca="true" t="shared" si="0" ref="J9:J25">IF(G9=3,"DIS",IF(G9&lt;=2,G9*5+H9*5))</f>
        <v>0</v>
      </c>
      <c r="K9" s="30">
        <f aca="true" t="shared" si="1" ref="K9:K39">IF(J9="DIS","DIS",IF(I9&gt;$H$5,"DIS",IF(I9&gt;$H$4,I9-$H$4,0)))</f>
        <v>0</v>
      </c>
      <c r="L9" s="30">
        <f aca="true" t="shared" si="2" ref="L9:L39">IF(K9="DIS","DIS",IF(J9="DIS","DIS",J9+K9))</f>
        <v>0</v>
      </c>
      <c r="M9" s="31" t="str">
        <f aca="true" t="shared" si="3" ref="M9:M39">IF(L9&lt;=5.99,"V",IF(L9&lt;=15.99,"VD",IF(L9&lt;=25.99,"D",IF(L9&gt;=26,"BO",IF(L9="DIS","DIS",0)))))</f>
        <v>V</v>
      </c>
      <c r="N9" s="32">
        <f aca="true" t="shared" si="4" ref="N9:N39">IF(L9="DIS",0,$H$3/I9)</f>
        <v>4.1988003427592115</v>
      </c>
    </row>
    <row r="10" spans="1:14" ht="12.75">
      <c r="A10" s="26">
        <v>2</v>
      </c>
      <c r="B10" s="47" t="s">
        <v>223</v>
      </c>
      <c r="C10" s="48" t="s">
        <v>232</v>
      </c>
      <c r="D10" s="48" t="s">
        <v>233</v>
      </c>
      <c r="E10" s="48" t="s">
        <v>234</v>
      </c>
      <c r="F10" s="54" t="s">
        <v>235</v>
      </c>
      <c r="G10" s="27">
        <v>0</v>
      </c>
      <c r="H10" s="27">
        <v>0</v>
      </c>
      <c r="I10" s="28">
        <v>39.8</v>
      </c>
      <c r="J10" s="29">
        <f t="shared" si="0"/>
        <v>0</v>
      </c>
      <c r="K10" s="30">
        <f t="shared" si="1"/>
        <v>0</v>
      </c>
      <c r="L10" s="30">
        <f t="shared" si="2"/>
        <v>0</v>
      </c>
      <c r="M10" s="31" t="str">
        <f t="shared" si="3"/>
        <v>V</v>
      </c>
      <c r="N10" s="32">
        <f t="shared" si="4"/>
        <v>3.693467336683417</v>
      </c>
    </row>
    <row r="11" spans="1:14" ht="12.75">
      <c r="A11" s="26">
        <v>3</v>
      </c>
      <c r="B11" s="47" t="s">
        <v>198</v>
      </c>
      <c r="C11" s="48" t="s">
        <v>83</v>
      </c>
      <c r="D11" s="48" t="s">
        <v>211</v>
      </c>
      <c r="E11" s="48" t="s">
        <v>76</v>
      </c>
      <c r="F11" s="54" t="s">
        <v>86</v>
      </c>
      <c r="G11" s="27">
        <v>0</v>
      </c>
      <c r="H11" s="27">
        <v>0</v>
      </c>
      <c r="I11" s="28">
        <v>42.25</v>
      </c>
      <c r="J11" s="29">
        <f t="shared" si="0"/>
        <v>0</v>
      </c>
      <c r="K11" s="30">
        <f t="shared" si="1"/>
        <v>0</v>
      </c>
      <c r="L11" s="30">
        <f t="shared" si="2"/>
        <v>0</v>
      </c>
      <c r="M11" s="31" t="str">
        <f t="shared" si="3"/>
        <v>V</v>
      </c>
      <c r="N11" s="32">
        <f t="shared" si="4"/>
        <v>3.4792899408284024</v>
      </c>
    </row>
    <row r="12" spans="1:14" ht="12.75">
      <c r="A12" s="26">
        <v>4</v>
      </c>
      <c r="B12" s="47" t="s">
        <v>223</v>
      </c>
      <c r="C12" s="48" t="s">
        <v>224</v>
      </c>
      <c r="D12" s="48" t="s">
        <v>225</v>
      </c>
      <c r="E12" s="48" t="s">
        <v>226</v>
      </c>
      <c r="F12" s="54" t="s">
        <v>149</v>
      </c>
      <c r="G12" s="27">
        <v>0</v>
      </c>
      <c r="H12" s="27">
        <v>0</v>
      </c>
      <c r="I12" s="28">
        <v>43.83</v>
      </c>
      <c r="J12" s="29">
        <f t="shared" si="0"/>
        <v>0</v>
      </c>
      <c r="K12" s="30">
        <f t="shared" si="1"/>
        <v>0.8299999999999983</v>
      </c>
      <c r="L12" s="30">
        <f t="shared" si="2"/>
        <v>0.8299999999999983</v>
      </c>
      <c r="M12" s="31" t="str">
        <f t="shared" si="3"/>
        <v>V</v>
      </c>
      <c r="N12" s="32">
        <f t="shared" si="4"/>
        <v>3.3538672142368244</v>
      </c>
    </row>
    <row r="13" spans="1:14" ht="12.75">
      <c r="A13" s="26">
        <v>5</v>
      </c>
      <c r="B13" s="47" t="s">
        <v>198</v>
      </c>
      <c r="C13" s="48" t="s">
        <v>123</v>
      </c>
      <c r="D13" s="49" t="s">
        <v>220</v>
      </c>
      <c r="E13" s="48" t="s">
        <v>221</v>
      </c>
      <c r="F13" s="54" t="s">
        <v>126</v>
      </c>
      <c r="G13" s="27">
        <v>0</v>
      </c>
      <c r="H13" s="27">
        <v>0</v>
      </c>
      <c r="I13" s="28">
        <v>45.94</v>
      </c>
      <c r="J13" s="29">
        <f t="shared" si="0"/>
        <v>0</v>
      </c>
      <c r="K13" s="30">
        <f t="shared" si="1"/>
        <v>2.9399999999999977</v>
      </c>
      <c r="L13" s="30">
        <f t="shared" si="2"/>
        <v>2.9399999999999977</v>
      </c>
      <c r="M13" s="31" t="str">
        <f t="shared" si="3"/>
        <v>V</v>
      </c>
      <c r="N13" s="32">
        <f t="shared" si="4"/>
        <v>3.199825859817153</v>
      </c>
    </row>
    <row r="14" spans="1:14" ht="12.75">
      <c r="A14" s="26">
        <v>6</v>
      </c>
      <c r="B14" s="47" t="s">
        <v>198</v>
      </c>
      <c r="C14" s="48" t="s">
        <v>218</v>
      </c>
      <c r="D14" s="49" t="s">
        <v>219</v>
      </c>
      <c r="E14" s="48" t="s">
        <v>135</v>
      </c>
      <c r="F14" s="54" t="s">
        <v>58</v>
      </c>
      <c r="G14" s="27">
        <v>0</v>
      </c>
      <c r="H14" s="27">
        <v>1</v>
      </c>
      <c r="I14" s="28">
        <v>33.25</v>
      </c>
      <c r="J14" s="29">
        <f t="shared" si="0"/>
        <v>5</v>
      </c>
      <c r="K14" s="30">
        <f t="shared" si="1"/>
        <v>0</v>
      </c>
      <c r="L14" s="30">
        <f t="shared" si="2"/>
        <v>5</v>
      </c>
      <c r="M14" s="31" t="str">
        <f t="shared" si="3"/>
        <v>V</v>
      </c>
      <c r="N14" s="32">
        <f t="shared" si="4"/>
        <v>4.421052631578948</v>
      </c>
    </row>
    <row r="15" spans="1:14" ht="12.75">
      <c r="A15" s="26">
        <v>7</v>
      </c>
      <c r="B15" s="47" t="s">
        <v>198</v>
      </c>
      <c r="C15" s="48" t="s">
        <v>215</v>
      </c>
      <c r="D15" s="48" t="s">
        <v>216</v>
      </c>
      <c r="E15" s="48" t="s">
        <v>179</v>
      </c>
      <c r="F15" s="54" t="s">
        <v>217</v>
      </c>
      <c r="G15" s="27">
        <v>1</v>
      </c>
      <c r="H15" s="27">
        <v>0</v>
      </c>
      <c r="I15" s="28">
        <v>42.16</v>
      </c>
      <c r="J15" s="29">
        <f t="shared" si="0"/>
        <v>5</v>
      </c>
      <c r="K15" s="30">
        <f t="shared" si="1"/>
        <v>0</v>
      </c>
      <c r="L15" s="30">
        <f t="shared" si="2"/>
        <v>5</v>
      </c>
      <c r="M15" s="31" t="str">
        <f t="shared" si="3"/>
        <v>V</v>
      </c>
      <c r="N15" s="32">
        <f t="shared" si="4"/>
        <v>3.4867172675521823</v>
      </c>
    </row>
    <row r="16" spans="1:14" ht="12.75">
      <c r="A16" s="26">
        <v>8</v>
      </c>
      <c r="B16" s="51" t="s">
        <v>166</v>
      </c>
      <c r="C16" s="53" t="s">
        <v>181</v>
      </c>
      <c r="D16" s="53" t="s">
        <v>182</v>
      </c>
      <c r="E16" s="53" t="s">
        <v>169</v>
      </c>
      <c r="F16" s="53" t="s">
        <v>79</v>
      </c>
      <c r="G16" s="35">
        <v>1</v>
      </c>
      <c r="H16" s="35">
        <v>0</v>
      </c>
      <c r="I16" s="36">
        <v>42.57</v>
      </c>
      <c r="J16" s="10">
        <f t="shared" si="0"/>
        <v>5</v>
      </c>
      <c r="K16" s="11">
        <f t="shared" si="1"/>
        <v>0</v>
      </c>
      <c r="L16" s="11">
        <f t="shared" si="2"/>
        <v>5</v>
      </c>
      <c r="M16" s="37" t="str">
        <f t="shared" si="3"/>
        <v>V</v>
      </c>
      <c r="N16" s="12">
        <f t="shared" si="4"/>
        <v>3.453136011275546</v>
      </c>
    </row>
    <row r="17" spans="1:14" ht="12.75">
      <c r="A17" s="26">
        <v>9</v>
      </c>
      <c r="B17" s="47" t="s">
        <v>223</v>
      </c>
      <c r="C17" s="48" t="s">
        <v>202</v>
      </c>
      <c r="D17" s="48" t="s">
        <v>231</v>
      </c>
      <c r="E17" s="48" t="s">
        <v>189</v>
      </c>
      <c r="F17" s="54" t="s">
        <v>54</v>
      </c>
      <c r="G17" s="27">
        <v>0</v>
      </c>
      <c r="H17" s="27">
        <v>1</v>
      </c>
      <c r="I17" s="28">
        <v>43.6</v>
      </c>
      <c r="J17" s="29">
        <f t="shared" si="0"/>
        <v>5</v>
      </c>
      <c r="K17" s="30">
        <f t="shared" si="1"/>
        <v>0.6000000000000014</v>
      </c>
      <c r="L17" s="30">
        <f t="shared" si="2"/>
        <v>5.600000000000001</v>
      </c>
      <c r="M17" s="31" t="str">
        <f t="shared" si="3"/>
        <v>V</v>
      </c>
      <c r="N17" s="32">
        <f t="shared" si="4"/>
        <v>3.371559633027523</v>
      </c>
    </row>
    <row r="18" spans="1:14" ht="12.75">
      <c r="A18" s="26">
        <v>10</v>
      </c>
      <c r="B18" s="47" t="s">
        <v>198</v>
      </c>
      <c r="C18" s="48" t="s">
        <v>204</v>
      </c>
      <c r="D18" s="48" t="s">
        <v>205</v>
      </c>
      <c r="E18" s="48" t="s">
        <v>169</v>
      </c>
      <c r="F18" s="54" t="s">
        <v>69</v>
      </c>
      <c r="G18" s="27">
        <v>1</v>
      </c>
      <c r="H18" s="27">
        <v>1</v>
      </c>
      <c r="I18" s="28">
        <v>39.28</v>
      </c>
      <c r="J18" s="29">
        <f t="shared" si="0"/>
        <v>10</v>
      </c>
      <c r="K18" s="30">
        <f t="shared" si="1"/>
        <v>0</v>
      </c>
      <c r="L18" s="30">
        <f t="shared" si="2"/>
        <v>10</v>
      </c>
      <c r="M18" s="31" t="str">
        <f t="shared" si="3"/>
        <v>VD</v>
      </c>
      <c r="N18" s="32">
        <f t="shared" si="4"/>
        <v>3.7423625254582484</v>
      </c>
    </row>
    <row r="19" spans="1:14" ht="12.75">
      <c r="A19" s="26">
        <v>11</v>
      </c>
      <c r="B19" s="47" t="s">
        <v>223</v>
      </c>
      <c r="C19" s="48" t="s">
        <v>228</v>
      </c>
      <c r="D19" s="48" t="s">
        <v>229</v>
      </c>
      <c r="E19" s="48" t="s">
        <v>230</v>
      </c>
      <c r="F19" s="54" t="s">
        <v>214</v>
      </c>
      <c r="G19" s="27">
        <v>0</v>
      </c>
      <c r="H19" s="27">
        <v>1</v>
      </c>
      <c r="I19" s="28">
        <v>48.81</v>
      </c>
      <c r="J19" s="29">
        <f t="shared" si="0"/>
        <v>5</v>
      </c>
      <c r="K19" s="30">
        <f t="shared" si="1"/>
        <v>5.810000000000002</v>
      </c>
      <c r="L19" s="30">
        <f t="shared" si="2"/>
        <v>10.810000000000002</v>
      </c>
      <c r="M19" s="31" t="str">
        <f t="shared" si="3"/>
        <v>VD</v>
      </c>
      <c r="N19" s="32">
        <f t="shared" si="4"/>
        <v>3.011677934849416</v>
      </c>
    </row>
    <row r="20" spans="1:14" ht="12.75">
      <c r="A20" s="26">
        <v>12</v>
      </c>
      <c r="B20" s="47" t="s">
        <v>198</v>
      </c>
      <c r="C20" s="48" t="s">
        <v>127</v>
      </c>
      <c r="D20" s="48" t="s">
        <v>210</v>
      </c>
      <c r="E20" s="48" t="s">
        <v>129</v>
      </c>
      <c r="F20" s="54" t="s">
        <v>130</v>
      </c>
      <c r="G20" s="27">
        <v>0</v>
      </c>
      <c r="H20" s="27">
        <v>1</v>
      </c>
      <c r="I20" s="28">
        <v>48.87</v>
      </c>
      <c r="J20" s="29">
        <f t="shared" si="0"/>
        <v>5</v>
      </c>
      <c r="K20" s="30">
        <f t="shared" si="1"/>
        <v>5.869999999999997</v>
      </c>
      <c r="L20" s="30">
        <f t="shared" si="2"/>
        <v>10.869999999999997</v>
      </c>
      <c r="M20" s="31" t="str">
        <f t="shared" si="3"/>
        <v>VD</v>
      </c>
      <c r="N20" s="32">
        <f t="shared" si="4"/>
        <v>3.0079803560466547</v>
      </c>
    </row>
    <row r="21" spans="1:14" ht="12.75">
      <c r="A21" s="26">
        <v>13</v>
      </c>
      <c r="B21" s="47" t="s">
        <v>166</v>
      </c>
      <c r="C21" s="48" t="s">
        <v>187</v>
      </c>
      <c r="D21" s="48" t="s">
        <v>188</v>
      </c>
      <c r="E21" s="48" t="s">
        <v>189</v>
      </c>
      <c r="F21" s="50" t="s">
        <v>82</v>
      </c>
      <c r="G21" s="27">
        <v>0</v>
      </c>
      <c r="H21" s="27">
        <v>2</v>
      </c>
      <c r="I21" s="28">
        <v>44.19</v>
      </c>
      <c r="J21" s="29">
        <f t="shared" si="0"/>
        <v>10</v>
      </c>
      <c r="K21" s="30">
        <f t="shared" si="1"/>
        <v>1.1899999999999977</v>
      </c>
      <c r="L21" s="30">
        <f t="shared" si="2"/>
        <v>11.189999999999998</v>
      </c>
      <c r="M21" s="31" t="str">
        <f t="shared" si="3"/>
        <v>VD</v>
      </c>
      <c r="N21" s="32">
        <f t="shared" si="4"/>
        <v>3.3265444670739988</v>
      </c>
    </row>
    <row r="22" spans="1:14" ht="12.75">
      <c r="A22" s="26">
        <v>14</v>
      </c>
      <c r="B22" s="47" t="s">
        <v>198</v>
      </c>
      <c r="C22" s="48" t="s">
        <v>123</v>
      </c>
      <c r="D22" s="48" t="s">
        <v>200</v>
      </c>
      <c r="E22" s="48" t="s">
        <v>201</v>
      </c>
      <c r="F22" s="54" t="s">
        <v>126</v>
      </c>
      <c r="G22" s="27">
        <v>0</v>
      </c>
      <c r="H22" s="27">
        <v>1</v>
      </c>
      <c r="I22" s="28">
        <v>49.9</v>
      </c>
      <c r="J22" s="29">
        <f t="shared" si="0"/>
        <v>5</v>
      </c>
      <c r="K22" s="30">
        <f t="shared" si="1"/>
        <v>6.899999999999999</v>
      </c>
      <c r="L22" s="30">
        <f t="shared" si="2"/>
        <v>11.899999999999999</v>
      </c>
      <c r="M22" s="31" t="str">
        <f t="shared" si="3"/>
        <v>VD</v>
      </c>
      <c r="N22" s="32">
        <f t="shared" si="4"/>
        <v>2.9458917835671343</v>
      </c>
    </row>
    <row r="23" spans="1:14" ht="12.75">
      <c r="A23" s="26">
        <v>15</v>
      </c>
      <c r="B23" s="47" t="s">
        <v>166</v>
      </c>
      <c r="C23" s="48" t="s">
        <v>184</v>
      </c>
      <c r="D23" s="48" t="s">
        <v>185</v>
      </c>
      <c r="E23" s="48" t="s">
        <v>186</v>
      </c>
      <c r="F23" s="54" t="s">
        <v>58</v>
      </c>
      <c r="G23" s="35">
        <v>0</v>
      </c>
      <c r="H23" s="35">
        <v>2</v>
      </c>
      <c r="I23" s="36">
        <v>53.46</v>
      </c>
      <c r="J23" s="10">
        <f t="shared" si="0"/>
        <v>10</v>
      </c>
      <c r="K23" s="11">
        <f t="shared" si="1"/>
        <v>10.46</v>
      </c>
      <c r="L23" s="11">
        <f t="shared" si="2"/>
        <v>20.46</v>
      </c>
      <c r="M23" s="37" t="str">
        <f t="shared" si="3"/>
        <v>D</v>
      </c>
      <c r="N23" s="12">
        <f t="shared" si="4"/>
        <v>2.749719416386083</v>
      </c>
    </row>
    <row r="24" spans="1:14" ht="12.75">
      <c r="A24" s="26">
        <v>16</v>
      </c>
      <c r="B24" s="47" t="s">
        <v>198</v>
      </c>
      <c r="C24" s="48" t="s">
        <v>131</v>
      </c>
      <c r="D24" s="48" t="s">
        <v>222</v>
      </c>
      <c r="E24" s="48" t="s">
        <v>102</v>
      </c>
      <c r="F24" s="48" t="s">
        <v>62</v>
      </c>
      <c r="G24" s="27">
        <v>2</v>
      </c>
      <c r="H24" s="27">
        <v>1</v>
      </c>
      <c r="I24" s="28">
        <v>55.39</v>
      </c>
      <c r="J24" s="29">
        <f t="shared" si="0"/>
        <v>15</v>
      </c>
      <c r="K24" s="30">
        <f t="shared" si="1"/>
        <v>12.39</v>
      </c>
      <c r="L24" s="30">
        <f t="shared" si="2"/>
        <v>27.39</v>
      </c>
      <c r="M24" s="31" t="str">
        <f t="shared" si="3"/>
        <v>BO</v>
      </c>
      <c r="N24" s="32">
        <f t="shared" si="4"/>
        <v>2.6539086477703555</v>
      </c>
    </row>
    <row r="25" spans="1:14" ht="12.75">
      <c r="A25" s="26">
        <v>17</v>
      </c>
      <c r="B25" s="51" t="s">
        <v>166</v>
      </c>
      <c r="C25" s="53" t="s">
        <v>170</v>
      </c>
      <c r="D25" s="53" t="s">
        <v>239</v>
      </c>
      <c r="E25" s="53" t="s">
        <v>172</v>
      </c>
      <c r="F25" s="53" t="s">
        <v>173</v>
      </c>
      <c r="G25" s="27">
        <v>0</v>
      </c>
      <c r="H25" s="27">
        <v>3</v>
      </c>
      <c r="I25" s="28">
        <v>63</v>
      </c>
      <c r="J25" s="29">
        <f t="shared" si="0"/>
        <v>15</v>
      </c>
      <c r="K25" s="30">
        <f t="shared" si="1"/>
        <v>20</v>
      </c>
      <c r="L25" s="30">
        <f t="shared" si="2"/>
        <v>35</v>
      </c>
      <c r="M25" s="31" t="str">
        <f t="shared" si="3"/>
        <v>BO</v>
      </c>
      <c r="N25" s="32">
        <f t="shared" si="4"/>
        <v>2.3333333333333335</v>
      </c>
    </row>
    <row r="26" spans="1:14" ht="12.75">
      <c r="A26" s="26">
        <v>18</v>
      </c>
      <c r="B26" s="51" t="s">
        <v>166</v>
      </c>
      <c r="C26" s="53" t="s">
        <v>167</v>
      </c>
      <c r="D26" s="48" t="s">
        <v>168</v>
      </c>
      <c r="E26" s="53" t="s">
        <v>169</v>
      </c>
      <c r="F26" s="53" t="s">
        <v>99</v>
      </c>
      <c r="G26" s="27"/>
      <c r="H26" s="27"/>
      <c r="I26" s="28"/>
      <c r="J26" s="29" t="s">
        <v>238</v>
      </c>
      <c r="K26" s="30" t="str">
        <f t="shared" si="1"/>
        <v>DIS</v>
      </c>
      <c r="L26" s="30" t="str">
        <f t="shared" si="2"/>
        <v>DIS</v>
      </c>
      <c r="M26" s="31" t="str">
        <f t="shared" si="3"/>
        <v>BO</v>
      </c>
      <c r="N26" s="32">
        <f t="shared" si="4"/>
        <v>0</v>
      </c>
    </row>
    <row r="27" spans="1:14" ht="12.75">
      <c r="A27" s="26">
        <v>19</v>
      </c>
      <c r="B27" s="51" t="s">
        <v>166</v>
      </c>
      <c r="C27" s="53" t="s">
        <v>170</v>
      </c>
      <c r="D27" s="53" t="s">
        <v>171</v>
      </c>
      <c r="E27" s="53" t="s">
        <v>172</v>
      </c>
      <c r="F27" s="53" t="s">
        <v>173</v>
      </c>
      <c r="G27" s="27"/>
      <c r="H27" s="27"/>
      <c r="I27" s="28"/>
      <c r="J27" s="29" t="s">
        <v>238</v>
      </c>
      <c r="K27" s="30" t="str">
        <f t="shared" si="1"/>
        <v>DIS</v>
      </c>
      <c r="L27" s="30" t="str">
        <f t="shared" si="2"/>
        <v>DIS</v>
      </c>
      <c r="M27" s="31" t="str">
        <f t="shared" si="3"/>
        <v>BO</v>
      </c>
      <c r="N27" s="32">
        <f t="shared" si="4"/>
        <v>0</v>
      </c>
    </row>
    <row r="28" spans="1:14" ht="12.75">
      <c r="A28" s="26">
        <v>20</v>
      </c>
      <c r="B28" s="51" t="s">
        <v>166</v>
      </c>
      <c r="C28" s="53" t="s">
        <v>174</v>
      </c>
      <c r="D28" s="53" t="s">
        <v>175</v>
      </c>
      <c r="E28" s="53" t="s">
        <v>169</v>
      </c>
      <c r="F28" s="53" t="s">
        <v>176</v>
      </c>
      <c r="G28" s="27"/>
      <c r="H28" s="27"/>
      <c r="I28" s="28"/>
      <c r="J28" s="29" t="s">
        <v>238</v>
      </c>
      <c r="K28" s="30" t="str">
        <f t="shared" si="1"/>
        <v>DIS</v>
      </c>
      <c r="L28" s="30" t="str">
        <f t="shared" si="2"/>
        <v>DIS</v>
      </c>
      <c r="M28" s="31" t="str">
        <f t="shared" si="3"/>
        <v>BO</v>
      </c>
      <c r="N28" s="32">
        <f t="shared" si="4"/>
        <v>0</v>
      </c>
    </row>
    <row r="29" spans="1:14" ht="12.75">
      <c r="A29" s="26">
        <v>21</v>
      </c>
      <c r="B29" s="51" t="s">
        <v>166</v>
      </c>
      <c r="C29" s="53" t="s">
        <v>177</v>
      </c>
      <c r="D29" s="53" t="s">
        <v>178</v>
      </c>
      <c r="E29" s="53" t="s">
        <v>179</v>
      </c>
      <c r="F29" s="53" t="s">
        <v>180</v>
      </c>
      <c r="G29" s="27"/>
      <c r="H29" s="27"/>
      <c r="I29" s="28"/>
      <c r="J29" s="29" t="s">
        <v>238</v>
      </c>
      <c r="K29" s="30" t="str">
        <f t="shared" si="1"/>
        <v>DIS</v>
      </c>
      <c r="L29" s="30" t="str">
        <f t="shared" si="2"/>
        <v>DIS</v>
      </c>
      <c r="M29" s="31" t="str">
        <f t="shared" si="3"/>
        <v>BO</v>
      </c>
      <c r="N29" s="32">
        <f t="shared" si="4"/>
        <v>0</v>
      </c>
    </row>
    <row r="30" spans="1:14" ht="12.75">
      <c r="A30" s="26">
        <v>22</v>
      </c>
      <c r="B30" s="47" t="s">
        <v>166</v>
      </c>
      <c r="C30" s="48" t="s">
        <v>160</v>
      </c>
      <c r="D30" s="48" t="s">
        <v>183</v>
      </c>
      <c r="E30" s="48" t="s">
        <v>129</v>
      </c>
      <c r="F30" s="54" t="s">
        <v>130</v>
      </c>
      <c r="G30" s="27"/>
      <c r="H30" s="27"/>
      <c r="I30" s="28"/>
      <c r="J30" s="29" t="s">
        <v>238</v>
      </c>
      <c r="K30" s="30" t="str">
        <f t="shared" si="1"/>
        <v>DIS</v>
      </c>
      <c r="L30" s="30" t="str">
        <f t="shared" si="2"/>
        <v>DIS</v>
      </c>
      <c r="M30" s="31" t="str">
        <f t="shared" si="3"/>
        <v>BO</v>
      </c>
      <c r="N30" s="32">
        <f t="shared" si="4"/>
        <v>0</v>
      </c>
    </row>
    <row r="31" spans="1:14" ht="12.75">
      <c r="A31" s="26">
        <v>23</v>
      </c>
      <c r="B31" s="47" t="s">
        <v>166</v>
      </c>
      <c r="C31" s="48" t="s">
        <v>190</v>
      </c>
      <c r="D31" s="55" t="s">
        <v>191</v>
      </c>
      <c r="E31" s="48" t="s">
        <v>192</v>
      </c>
      <c r="F31" s="54" t="s">
        <v>58</v>
      </c>
      <c r="G31" s="27"/>
      <c r="H31" s="27"/>
      <c r="I31" s="28"/>
      <c r="J31" s="29" t="s">
        <v>238</v>
      </c>
      <c r="K31" s="30" t="str">
        <f t="shared" si="1"/>
        <v>DIS</v>
      </c>
      <c r="L31" s="30" t="str">
        <f t="shared" si="2"/>
        <v>DIS</v>
      </c>
      <c r="M31" s="31" t="str">
        <f t="shared" si="3"/>
        <v>BO</v>
      </c>
      <c r="N31" s="32">
        <f t="shared" si="4"/>
        <v>0</v>
      </c>
    </row>
    <row r="32" spans="1:14" ht="12.75">
      <c r="A32" s="26">
        <v>24</v>
      </c>
      <c r="B32" s="47" t="s">
        <v>198</v>
      </c>
      <c r="C32" s="48" t="s">
        <v>74</v>
      </c>
      <c r="D32" s="48" t="s">
        <v>199</v>
      </c>
      <c r="E32" s="48" t="s">
        <v>102</v>
      </c>
      <c r="F32" s="54" t="s">
        <v>58</v>
      </c>
      <c r="G32" s="27"/>
      <c r="H32" s="27"/>
      <c r="I32" s="28"/>
      <c r="J32" s="29" t="s">
        <v>238</v>
      </c>
      <c r="K32" s="30" t="str">
        <f t="shared" si="1"/>
        <v>DIS</v>
      </c>
      <c r="L32" s="30" t="str">
        <f t="shared" si="2"/>
        <v>DIS</v>
      </c>
      <c r="M32" s="31" t="str">
        <f t="shared" si="3"/>
        <v>BO</v>
      </c>
      <c r="N32" s="32">
        <f t="shared" si="4"/>
        <v>0</v>
      </c>
    </row>
    <row r="33" spans="1:14" ht="12.75">
      <c r="A33" s="26">
        <v>25</v>
      </c>
      <c r="B33" s="47" t="s">
        <v>198</v>
      </c>
      <c r="C33" s="48" t="s">
        <v>202</v>
      </c>
      <c r="D33" s="48" t="s">
        <v>203</v>
      </c>
      <c r="E33" s="48" t="s">
        <v>189</v>
      </c>
      <c r="F33" s="54" t="s">
        <v>54</v>
      </c>
      <c r="G33" s="27"/>
      <c r="H33" s="27"/>
      <c r="I33" s="28"/>
      <c r="J33" s="29" t="s">
        <v>238</v>
      </c>
      <c r="K33" s="30" t="str">
        <f t="shared" si="1"/>
        <v>DIS</v>
      </c>
      <c r="L33" s="30" t="str">
        <f t="shared" si="2"/>
        <v>DIS</v>
      </c>
      <c r="M33" s="31" t="str">
        <f t="shared" si="3"/>
        <v>BO</v>
      </c>
      <c r="N33" s="32">
        <f t="shared" si="4"/>
        <v>0</v>
      </c>
    </row>
    <row r="34" spans="1:14" ht="12.75">
      <c r="A34" s="26">
        <v>26</v>
      </c>
      <c r="B34" s="47" t="s">
        <v>198</v>
      </c>
      <c r="C34" s="48" t="s">
        <v>133</v>
      </c>
      <c r="D34" s="48" t="s">
        <v>206</v>
      </c>
      <c r="E34" s="48" t="s">
        <v>169</v>
      </c>
      <c r="F34" s="54" t="s">
        <v>136</v>
      </c>
      <c r="G34" s="27" t="s">
        <v>95</v>
      </c>
      <c r="H34" s="27"/>
      <c r="I34" s="28"/>
      <c r="J34" s="29" t="s">
        <v>238</v>
      </c>
      <c r="K34" s="30" t="str">
        <f t="shared" si="1"/>
        <v>DIS</v>
      </c>
      <c r="L34" s="30" t="str">
        <f t="shared" si="2"/>
        <v>DIS</v>
      </c>
      <c r="M34" s="27" t="str">
        <f t="shared" si="3"/>
        <v>BO</v>
      </c>
      <c r="N34" s="32">
        <f t="shared" si="4"/>
        <v>0</v>
      </c>
    </row>
    <row r="35" spans="1:14" ht="12.75">
      <c r="A35" s="26">
        <v>27</v>
      </c>
      <c r="B35" s="47" t="s">
        <v>198</v>
      </c>
      <c r="C35" s="48" t="s">
        <v>207</v>
      </c>
      <c r="D35" s="48" t="s">
        <v>240</v>
      </c>
      <c r="E35" s="48" t="s">
        <v>208</v>
      </c>
      <c r="F35" s="54" t="s">
        <v>82</v>
      </c>
      <c r="G35" s="27" t="s">
        <v>95</v>
      </c>
      <c r="H35" s="27"/>
      <c r="I35" s="28"/>
      <c r="J35" s="29" t="s">
        <v>238</v>
      </c>
      <c r="K35" s="30" t="str">
        <f t="shared" si="1"/>
        <v>DIS</v>
      </c>
      <c r="L35" s="30" t="str">
        <f t="shared" si="2"/>
        <v>DIS</v>
      </c>
      <c r="M35" s="27" t="str">
        <f t="shared" si="3"/>
        <v>BO</v>
      </c>
      <c r="N35" s="32">
        <f t="shared" si="4"/>
        <v>0</v>
      </c>
    </row>
    <row r="36" spans="1:14" ht="12.75">
      <c r="A36" s="26">
        <v>28</v>
      </c>
      <c r="B36" s="51" t="s">
        <v>198</v>
      </c>
      <c r="C36" s="53" t="s">
        <v>105</v>
      </c>
      <c r="D36" s="53" t="s">
        <v>209</v>
      </c>
      <c r="E36" s="53" t="s">
        <v>107</v>
      </c>
      <c r="F36" s="53" t="s">
        <v>86</v>
      </c>
      <c r="G36" s="27"/>
      <c r="H36" s="27"/>
      <c r="I36" s="28"/>
      <c r="J36" s="29" t="s">
        <v>238</v>
      </c>
      <c r="K36" s="30" t="str">
        <f t="shared" si="1"/>
        <v>DIS</v>
      </c>
      <c r="L36" s="30" t="str">
        <f t="shared" si="2"/>
        <v>DIS</v>
      </c>
      <c r="M36" s="27" t="str">
        <f t="shared" si="3"/>
        <v>BO</v>
      </c>
      <c r="N36" s="32">
        <f t="shared" si="4"/>
        <v>0</v>
      </c>
    </row>
    <row r="37" spans="1:14" ht="12.75">
      <c r="A37" s="26">
        <v>29</v>
      </c>
      <c r="B37" s="47" t="s">
        <v>198</v>
      </c>
      <c r="C37" s="48" t="s">
        <v>212</v>
      </c>
      <c r="D37" s="48" t="s">
        <v>213</v>
      </c>
      <c r="E37" s="48" t="s">
        <v>169</v>
      </c>
      <c r="F37" s="54" t="s">
        <v>214</v>
      </c>
      <c r="G37" s="27" t="s">
        <v>95</v>
      </c>
      <c r="H37" s="27"/>
      <c r="I37" s="28"/>
      <c r="J37" s="29" t="s">
        <v>238</v>
      </c>
      <c r="K37" s="30" t="str">
        <f t="shared" si="1"/>
        <v>DIS</v>
      </c>
      <c r="L37" s="30" t="str">
        <f t="shared" si="2"/>
        <v>DIS</v>
      </c>
      <c r="M37" s="27" t="str">
        <f t="shared" si="3"/>
        <v>BO</v>
      </c>
      <c r="N37" s="32">
        <f t="shared" si="4"/>
        <v>0</v>
      </c>
    </row>
    <row r="38" spans="1:14" ht="12.75">
      <c r="A38" s="26">
        <v>30</v>
      </c>
      <c r="B38" s="47" t="s">
        <v>198</v>
      </c>
      <c r="C38" s="48" t="s">
        <v>147</v>
      </c>
      <c r="D38" s="48" t="s">
        <v>197</v>
      </c>
      <c r="E38" s="48" t="s">
        <v>172</v>
      </c>
      <c r="F38" s="54" t="s">
        <v>149</v>
      </c>
      <c r="G38" s="27"/>
      <c r="H38" s="27"/>
      <c r="I38" s="28"/>
      <c r="J38" s="29" t="s">
        <v>238</v>
      </c>
      <c r="K38" s="30" t="str">
        <f t="shared" si="1"/>
        <v>DIS</v>
      </c>
      <c r="L38" s="30" t="str">
        <f t="shared" si="2"/>
        <v>DIS</v>
      </c>
      <c r="M38" s="27" t="str">
        <f t="shared" si="3"/>
        <v>BO</v>
      </c>
      <c r="N38" s="32">
        <f t="shared" si="4"/>
        <v>0</v>
      </c>
    </row>
    <row r="39" spans="1:14" ht="12.75">
      <c r="A39" s="26">
        <v>31</v>
      </c>
      <c r="B39" s="47" t="s">
        <v>223</v>
      </c>
      <c r="C39" s="48" t="s">
        <v>158</v>
      </c>
      <c r="D39" s="48" t="s">
        <v>227</v>
      </c>
      <c r="E39" s="48" t="s">
        <v>102</v>
      </c>
      <c r="F39" s="54" t="s">
        <v>58</v>
      </c>
      <c r="G39" s="27"/>
      <c r="H39" s="33"/>
      <c r="I39" s="34"/>
      <c r="J39" s="29" t="s">
        <v>238</v>
      </c>
      <c r="K39" s="30" t="str">
        <f t="shared" si="1"/>
        <v>DIS</v>
      </c>
      <c r="L39" s="30" t="str">
        <f t="shared" si="2"/>
        <v>DIS</v>
      </c>
      <c r="M39" s="27" t="str">
        <f t="shared" si="3"/>
        <v>BO</v>
      </c>
      <c r="N39" s="32">
        <f t="shared" si="4"/>
        <v>0</v>
      </c>
    </row>
    <row r="40" spans="1:15" ht="12.75">
      <c r="A40" s="18"/>
      <c r="B40" s="19"/>
      <c r="C40" s="7"/>
      <c r="D40" s="7"/>
      <c r="E40" s="7"/>
      <c r="F40" s="38"/>
      <c r="G40" s="18"/>
      <c r="H40" s="18"/>
      <c r="I40" s="18"/>
      <c r="J40" s="39"/>
      <c r="K40" s="40"/>
      <c r="L40" s="40"/>
      <c r="M40" s="41"/>
      <c r="N40" s="42"/>
      <c r="O40" s="18"/>
    </row>
    <row r="41" spans="1:15" ht="12.75">
      <c r="A41" s="43"/>
      <c r="B41" s="19"/>
      <c r="C41" s="7"/>
      <c r="D41" s="7"/>
      <c r="E41" s="7"/>
      <c r="F41" s="7"/>
      <c r="G41" s="18"/>
      <c r="H41" s="18"/>
      <c r="I41" s="18"/>
      <c r="J41" s="39"/>
      <c r="K41" s="40"/>
      <c r="L41" s="40"/>
      <c r="M41" s="41"/>
      <c r="N41" s="42"/>
      <c r="O41" s="18"/>
    </row>
    <row r="42" spans="1:15" ht="12.75">
      <c r="A42" s="43"/>
      <c r="B42" s="19"/>
      <c r="C42" s="7"/>
      <c r="D42" s="7"/>
      <c r="E42" s="7"/>
      <c r="F42" s="7"/>
      <c r="G42" s="18"/>
      <c r="H42" s="18"/>
      <c r="I42" s="18"/>
      <c r="J42" s="39"/>
      <c r="K42" s="40"/>
      <c r="L42" s="40"/>
      <c r="M42" s="41"/>
      <c r="N42" s="42"/>
      <c r="O42" s="18"/>
    </row>
    <row r="43" spans="1:15" ht="12.75">
      <c r="A43" s="18"/>
      <c r="B43" s="19"/>
      <c r="C43" s="43"/>
      <c r="D43" s="7"/>
      <c r="E43" s="7"/>
      <c r="F43" s="7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.75">
      <c r="A44" s="18"/>
      <c r="B44" s="19"/>
      <c r="C44" s="7"/>
      <c r="D44" s="7"/>
      <c r="E44" s="7"/>
      <c r="F44" s="7"/>
      <c r="G44" s="18"/>
      <c r="H44" s="18"/>
      <c r="I44" s="18"/>
      <c r="J44" s="18"/>
      <c r="K44" s="18"/>
      <c r="L44" s="18"/>
      <c r="M44" s="18"/>
      <c r="N44" s="18"/>
      <c r="O44" s="18"/>
    </row>
    <row r="45" spans="2:7" ht="12.75">
      <c r="B45" s="19"/>
      <c r="C45" s="7"/>
      <c r="D45" s="7"/>
      <c r="E45" s="7"/>
      <c r="F45" s="7"/>
      <c r="G45" s="18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K5" sqref="K5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26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28</v>
      </c>
      <c r="E2" s="14"/>
      <c r="F2" s="1" t="s">
        <v>0</v>
      </c>
      <c r="G2" s="1"/>
      <c r="H2" s="14">
        <v>18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147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43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68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3.5</v>
      </c>
      <c r="I6" s="15" t="s">
        <v>9</v>
      </c>
      <c r="J6" s="8" t="s">
        <v>95</v>
      </c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155</v>
      </c>
      <c r="C9" s="48" t="s">
        <v>160</v>
      </c>
      <c r="D9" s="48" t="s">
        <v>161</v>
      </c>
      <c r="E9" s="48" t="s">
        <v>129</v>
      </c>
      <c r="F9" s="48" t="s">
        <v>130</v>
      </c>
      <c r="G9" s="27">
        <v>0</v>
      </c>
      <c r="H9" s="27">
        <v>0</v>
      </c>
      <c r="I9" s="28">
        <v>38.23</v>
      </c>
      <c r="J9" s="29">
        <f aca="true" t="shared" si="0" ref="J9:J25">IF(G9=3,"DIS",IF(G9&lt;=2,G9*5+H9*5))</f>
        <v>0</v>
      </c>
      <c r="K9" s="30">
        <f aca="true" t="shared" si="1" ref="K9:K34">IF(J9="DIS","DIS",IF(I9&gt;$H$5,"DIS",IF(I9&gt;$H$4,I9-$H$4,0)))</f>
        <v>0</v>
      </c>
      <c r="L9" s="30">
        <f aca="true" t="shared" si="2" ref="L9:L34">IF(K9="DIS","DIS",IF(J9="DIS","DIS",J9+K9))</f>
        <v>0</v>
      </c>
      <c r="M9" s="31" t="str">
        <f aca="true" t="shared" si="3" ref="M9:M34">IF(L9&lt;=5.99,"V",IF(L9&lt;=15.99,"VD",IF(L9&lt;=25.99,"D",IF(L9&gt;=26,"BO",IF(L9="DIS","DIS",0)))))</f>
        <v>V</v>
      </c>
      <c r="N9" s="32">
        <f aca="true" t="shared" si="4" ref="N9:N34">IF(L9="DIS",0,$H$3/I9)</f>
        <v>3.845147789693958</v>
      </c>
    </row>
    <row r="10" spans="1:14" ht="12.75">
      <c r="A10" s="26">
        <v>2</v>
      </c>
      <c r="B10" s="47" t="s">
        <v>120</v>
      </c>
      <c r="C10" s="48" t="s">
        <v>145</v>
      </c>
      <c r="D10" s="48" t="s">
        <v>146</v>
      </c>
      <c r="E10" s="48" t="s">
        <v>102</v>
      </c>
      <c r="F10" s="48" t="s">
        <v>79</v>
      </c>
      <c r="G10" s="27">
        <v>0</v>
      </c>
      <c r="H10" s="27">
        <v>0</v>
      </c>
      <c r="I10" s="28">
        <v>39.8</v>
      </c>
      <c r="J10" s="29">
        <f t="shared" si="0"/>
        <v>0</v>
      </c>
      <c r="K10" s="30">
        <f t="shared" si="1"/>
        <v>0</v>
      </c>
      <c r="L10" s="30">
        <f t="shared" si="2"/>
        <v>0</v>
      </c>
      <c r="M10" s="31" t="str">
        <f t="shared" si="3"/>
        <v>V</v>
      </c>
      <c r="N10" s="32">
        <f t="shared" si="4"/>
        <v>3.693467336683417</v>
      </c>
    </row>
    <row r="11" spans="1:14" ht="12.75">
      <c r="A11" s="26">
        <v>3</v>
      </c>
      <c r="B11" s="47" t="s">
        <v>120</v>
      </c>
      <c r="C11" s="48" t="s">
        <v>115</v>
      </c>
      <c r="D11" s="48" t="s">
        <v>150</v>
      </c>
      <c r="E11" s="48" t="s">
        <v>102</v>
      </c>
      <c r="F11" s="48" t="s">
        <v>117</v>
      </c>
      <c r="G11" s="27">
        <v>0</v>
      </c>
      <c r="H11" s="27">
        <v>0</v>
      </c>
      <c r="I11" s="28">
        <v>40.38</v>
      </c>
      <c r="J11" s="29">
        <f t="shared" si="0"/>
        <v>0</v>
      </c>
      <c r="K11" s="30">
        <f t="shared" si="1"/>
        <v>0</v>
      </c>
      <c r="L11" s="30">
        <f t="shared" si="2"/>
        <v>0</v>
      </c>
      <c r="M11" s="31" t="str">
        <f t="shared" si="3"/>
        <v>V</v>
      </c>
      <c r="N11" s="32">
        <f t="shared" si="4"/>
        <v>3.640416047548291</v>
      </c>
    </row>
    <row r="12" spans="1:14" ht="12.75">
      <c r="A12" s="26">
        <v>4</v>
      </c>
      <c r="B12" s="47" t="s">
        <v>120</v>
      </c>
      <c r="C12" s="48" t="s">
        <v>137</v>
      </c>
      <c r="D12" s="48" t="s">
        <v>138</v>
      </c>
      <c r="E12" s="48" t="s">
        <v>139</v>
      </c>
      <c r="F12" s="48" t="s">
        <v>82</v>
      </c>
      <c r="G12" s="27">
        <v>0</v>
      </c>
      <c r="H12" s="27">
        <v>0</v>
      </c>
      <c r="I12" s="28">
        <v>41.61</v>
      </c>
      <c r="J12" s="29">
        <f t="shared" si="0"/>
        <v>0</v>
      </c>
      <c r="K12" s="30">
        <f t="shared" si="1"/>
        <v>0</v>
      </c>
      <c r="L12" s="30">
        <f t="shared" si="2"/>
        <v>0</v>
      </c>
      <c r="M12" s="31" t="str">
        <f t="shared" si="3"/>
        <v>V</v>
      </c>
      <c r="N12" s="32">
        <f t="shared" si="4"/>
        <v>3.5328046142754146</v>
      </c>
    </row>
    <row r="13" spans="1:14" ht="12.75">
      <c r="A13" s="26">
        <v>5</v>
      </c>
      <c r="B13" s="47" t="s">
        <v>120</v>
      </c>
      <c r="C13" s="48" t="s">
        <v>133</v>
      </c>
      <c r="D13" s="48" t="s">
        <v>134</v>
      </c>
      <c r="E13" s="48" t="s">
        <v>135</v>
      </c>
      <c r="F13" s="50" t="s">
        <v>136</v>
      </c>
      <c r="G13" s="27">
        <v>0</v>
      </c>
      <c r="H13" s="27">
        <v>0</v>
      </c>
      <c r="I13" s="28">
        <v>42.36</v>
      </c>
      <c r="J13" s="29">
        <f t="shared" si="0"/>
        <v>0</v>
      </c>
      <c r="K13" s="30">
        <f t="shared" si="1"/>
        <v>0</v>
      </c>
      <c r="L13" s="30">
        <f t="shared" si="2"/>
        <v>0</v>
      </c>
      <c r="M13" s="31" t="str">
        <f t="shared" si="3"/>
        <v>V</v>
      </c>
      <c r="N13" s="32">
        <f t="shared" si="4"/>
        <v>3.4702549575070822</v>
      </c>
    </row>
    <row r="14" spans="1:14" ht="12.75">
      <c r="A14" s="26">
        <v>6</v>
      </c>
      <c r="B14" s="47" t="s">
        <v>155</v>
      </c>
      <c r="C14" s="48" t="s">
        <v>162</v>
      </c>
      <c r="D14" s="48" t="s">
        <v>163</v>
      </c>
      <c r="E14" s="48" t="s">
        <v>125</v>
      </c>
      <c r="F14" s="48" t="s">
        <v>62</v>
      </c>
      <c r="G14" s="27">
        <v>0</v>
      </c>
      <c r="H14" s="27">
        <v>0</v>
      </c>
      <c r="I14" s="28">
        <v>42.5</v>
      </c>
      <c r="J14" s="29">
        <f t="shared" si="0"/>
        <v>0</v>
      </c>
      <c r="K14" s="30">
        <f t="shared" si="1"/>
        <v>0</v>
      </c>
      <c r="L14" s="30">
        <f t="shared" si="2"/>
        <v>0</v>
      </c>
      <c r="M14" s="31" t="str">
        <f t="shared" si="3"/>
        <v>V</v>
      </c>
      <c r="N14" s="32">
        <f t="shared" si="4"/>
        <v>3.458823529411765</v>
      </c>
    </row>
    <row r="15" spans="1:14" ht="12.75">
      <c r="A15" s="26">
        <v>7</v>
      </c>
      <c r="B15" s="47" t="s">
        <v>96</v>
      </c>
      <c r="C15" s="48" t="s">
        <v>97</v>
      </c>
      <c r="D15" s="48" t="s">
        <v>98</v>
      </c>
      <c r="E15" s="48" t="s">
        <v>76</v>
      </c>
      <c r="F15" s="48" t="s">
        <v>99</v>
      </c>
      <c r="G15" s="27">
        <v>0</v>
      </c>
      <c r="H15" s="27">
        <v>0</v>
      </c>
      <c r="I15" s="28">
        <v>46.6</v>
      </c>
      <c r="J15" s="29">
        <f t="shared" si="0"/>
        <v>0</v>
      </c>
      <c r="K15" s="30">
        <f t="shared" si="1"/>
        <v>3.6000000000000014</v>
      </c>
      <c r="L15" s="30">
        <f t="shared" si="2"/>
        <v>3.6000000000000014</v>
      </c>
      <c r="M15" s="31" t="str">
        <f t="shared" si="3"/>
        <v>V</v>
      </c>
      <c r="N15" s="32">
        <f t="shared" si="4"/>
        <v>3.1545064377682404</v>
      </c>
    </row>
    <row r="16" spans="1:14" ht="12.75">
      <c r="A16" s="26">
        <v>8</v>
      </c>
      <c r="B16" s="47" t="s">
        <v>96</v>
      </c>
      <c r="C16" s="48" t="s">
        <v>105</v>
      </c>
      <c r="D16" s="48" t="s">
        <v>106</v>
      </c>
      <c r="E16" s="48" t="s">
        <v>107</v>
      </c>
      <c r="F16" s="48" t="s">
        <v>86</v>
      </c>
      <c r="G16" s="27">
        <v>0</v>
      </c>
      <c r="H16" s="27">
        <v>1</v>
      </c>
      <c r="I16" s="28">
        <v>40.4</v>
      </c>
      <c r="J16" s="29">
        <f t="shared" si="0"/>
        <v>5</v>
      </c>
      <c r="K16" s="30">
        <f t="shared" si="1"/>
        <v>0</v>
      </c>
      <c r="L16" s="30">
        <f t="shared" si="2"/>
        <v>5</v>
      </c>
      <c r="M16" s="31" t="str">
        <f t="shared" si="3"/>
        <v>V</v>
      </c>
      <c r="N16" s="32">
        <f t="shared" si="4"/>
        <v>3.6386138613861387</v>
      </c>
    </row>
    <row r="17" spans="1:14" ht="12.75">
      <c r="A17" s="26">
        <v>9</v>
      </c>
      <c r="B17" s="51" t="s">
        <v>155</v>
      </c>
      <c r="C17" s="49" t="s">
        <v>156</v>
      </c>
      <c r="D17" s="52" t="s">
        <v>157</v>
      </c>
      <c r="E17" s="49" t="s">
        <v>76</v>
      </c>
      <c r="F17" s="49" t="s">
        <v>47</v>
      </c>
      <c r="G17" s="27">
        <v>0</v>
      </c>
      <c r="H17" s="27">
        <v>1</v>
      </c>
      <c r="I17" s="28">
        <v>41.25</v>
      </c>
      <c r="J17" s="29">
        <f t="shared" si="0"/>
        <v>5</v>
      </c>
      <c r="K17" s="30">
        <f t="shared" si="1"/>
        <v>0</v>
      </c>
      <c r="L17" s="30">
        <f t="shared" si="2"/>
        <v>5</v>
      </c>
      <c r="M17" s="31" t="str">
        <f t="shared" si="3"/>
        <v>V</v>
      </c>
      <c r="N17" s="32">
        <f t="shared" si="4"/>
        <v>3.5636363636363635</v>
      </c>
    </row>
    <row r="18" spans="1:14" ht="12.75">
      <c r="A18" s="26">
        <v>10</v>
      </c>
      <c r="B18" s="47" t="s">
        <v>120</v>
      </c>
      <c r="C18" s="48" t="s">
        <v>127</v>
      </c>
      <c r="D18" s="48" t="s">
        <v>128</v>
      </c>
      <c r="E18" s="48" t="s">
        <v>129</v>
      </c>
      <c r="F18" s="48" t="s">
        <v>130</v>
      </c>
      <c r="G18" s="27">
        <v>0</v>
      </c>
      <c r="H18" s="27">
        <v>1</v>
      </c>
      <c r="I18" s="28">
        <v>41.54</v>
      </c>
      <c r="J18" s="29">
        <f t="shared" si="0"/>
        <v>5</v>
      </c>
      <c r="K18" s="30">
        <f t="shared" si="1"/>
        <v>0</v>
      </c>
      <c r="L18" s="30">
        <f t="shared" si="2"/>
        <v>5</v>
      </c>
      <c r="M18" s="31" t="str">
        <f t="shared" si="3"/>
        <v>V</v>
      </c>
      <c r="N18" s="32">
        <f t="shared" si="4"/>
        <v>3.5387578237843043</v>
      </c>
    </row>
    <row r="19" spans="1:14" ht="12.75">
      <c r="A19" s="26">
        <v>11</v>
      </c>
      <c r="B19" s="47" t="s">
        <v>120</v>
      </c>
      <c r="C19" s="48" t="s">
        <v>121</v>
      </c>
      <c r="D19" s="48" t="s">
        <v>122</v>
      </c>
      <c r="E19" s="48" t="s">
        <v>110</v>
      </c>
      <c r="F19" s="48" t="s">
        <v>111</v>
      </c>
      <c r="G19" s="27">
        <v>0</v>
      </c>
      <c r="H19" s="27">
        <v>1</v>
      </c>
      <c r="I19" s="28">
        <v>42.44</v>
      </c>
      <c r="J19" s="29">
        <f t="shared" si="0"/>
        <v>5</v>
      </c>
      <c r="K19" s="30">
        <f t="shared" si="1"/>
        <v>0</v>
      </c>
      <c r="L19" s="30">
        <f t="shared" si="2"/>
        <v>5</v>
      </c>
      <c r="M19" s="31" t="str">
        <f t="shared" si="3"/>
        <v>V</v>
      </c>
      <c r="N19" s="32">
        <f t="shared" si="4"/>
        <v>3.463713477851084</v>
      </c>
    </row>
    <row r="20" spans="1:14" ht="12.75">
      <c r="A20" s="26">
        <v>12</v>
      </c>
      <c r="B20" s="47" t="s">
        <v>155</v>
      </c>
      <c r="C20" s="48" t="s">
        <v>158</v>
      </c>
      <c r="D20" s="48" t="s">
        <v>159</v>
      </c>
      <c r="E20" s="48" t="s">
        <v>102</v>
      </c>
      <c r="F20" s="48" t="s">
        <v>58</v>
      </c>
      <c r="G20" s="27">
        <v>0</v>
      </c>
      <c r="H20" s="27">
        <v>1</v>
      </c>
      <c r="I20" s="28">
        <v>42.52</v>
      </c>
      <c r="J20" s="29">
        <f t="shared" si="0"/>
        <v>5</v>
      </c>
      <c r="K20" s="30">
        <f t="shared" si="1"/>
        <v>0</v>
      </c>
      <c r="L20" s="30">
        <f t="shared" si="2"/>
        <v>5</v>
      </c>
      <c r="M20" s="31" t="str">
        <f t="shared" si="3"/>
        <v>V</v>
      </c>
      <c r="N20" s="32">
        <f t="shared" si="4"/>
        <v>3.4571966133584193</v>
      </c>
    </row>
    <row r="21" spans="1:14" ht="12.75">
      <c r="A21" s="26">
        <v>13</v>
      </c>
      <c r="B21" s="47" t="s">
        <v>120</v>
      </c>
      <c r="C21" s="48" t="s">
        <v>140</v>
      </c>
      <c r="D21" s="48" t="s">
        <v>141</v>
      </c>
      <c r="E21" s="48" t="s">
        <v>102</v>
      </c>
      <c r="F21" s="50" t="s">
        <v>142</v>
      </c>
      <c r="G21" s="27">
        <v>0</v>
      </c>
      <c r="H21" s="27">
        <v>1</v>
      </c>
      <c r="I21" s="28">
        <v>46.8</v>
      </c>
      <c r="J21" s="29">
        <f t="shared" si="0"/>
        <v>5</v>
      </c>
      <c r="K21" s="30">
        <f t="shared" si="1"/>
        <v>3.799999999999997</v>
      </c>
      <c r="L21" s="30">
        <f t="shared" si="2"/>
        <v>8.799999999999997</v>
      </c>
      <c r="M21" s="31" t="str">
        <f t="shared" si="3"/>
        <v>VD</v>
      </c>
      <c r="N21" s="32">
        <f t="shared" si="4"/>
        <v>3.1410256410256414</v>
      </c>
    </row>
    <row r="22" spans="1:14" ht="12.75">
      <c r="A22" s="26">
        <v>14</v>
      </c>
      <c r="B22" s="47" t="s">
        <v>120</v>
      </c>
      <c r="C22" s="48" t="s">
        <v>121</v>
      </c>
      <c r="D22" s="48" t="s">
        <v>154</v>
      </c>
      <c r="E22" s="48" t="s">
        <v>110</v>
      </c>
      <c r="F22" s="48" t="s">
        <v>111</v>
      </c>
      <c r="G22" s="27">
        <v>1</v>
      </c>
      <c r="H22" s="27">
        <v>1</v>
      </c>
      <c r="I22" s="28">
        <v>41.76</v>
      </c>
      <c r="J22" s="29">
        <f t="shared" si="0"/>
        <v>10</v>
      </c>
      <c r="K22" s="30">
        <f t="shared" si="1"/>
        <v>0</v>
      </c>
      <c r="L22" s="30">
        <f t="shared" si="2"/>
        <v>10</v>
      </c>
      <c r="M22" s="31" t="str">
        <f t="shared" si="3"/>
        <v>VD</v>
      </c>
      <c r="N22" s="32">
        <f t="shared" si="4"/>
        <v>3.520114942528736</v>
      </c>
    </row>
    <row r="23" spans="1:14" ht="12.75">
      <c r="A23" s="26">
        <v>15</v>
      </c>
      <c r="B23" s="47" t="s">
        <v>96</v>
      </c>
      <c r="C23" s="48" t="s">
        <v>118</v>
      </c>
      <c r="D23" s="48" t="s">
        <v>119</v>
      </c>
      <c r="E23" s="48" t="s">
        <v>102</v>
      </c>
      <c r="F23" s="48" t="s">
        <v>62</v>
      </c>
      <c r="G23" s="27">
        <v>0</v>
      </c>
      <c r="H23" s="27">
        <v>0</v>
      </c>
      <c r="I23" s="28">
        <v>57.67</v>
      </c>
      <c r="J23" s="29">
        <f t="shared" si="0"/>
        <v>0</v>
      </c>
      <c r="K23" s="30">
        <f t="shared" si="1"/>
        <v>14.670000000000002</v>
      </c>
      <c r="L23" s="30">
        <f t="shared" si="2"/>
        <v>14.670000000000002</v>
      </c>
      <c r="M23" s="31" t="str">
        <f t="shared" si="3"/>
        <v>VD</v>
      </c>
      <c r="N23" s="32">
        <f t="shared" si="4"/>
        <v>2.548985607768337</v>
      </c>
    </row>
    <row r="24" spans="1:14" ht="12.75">
      <c r="A24" s="26">
        <v>16</v>
      </c>
      <c r="B24" s="47" t="s">
        <v>120</v>
      </c>
      <c r="C24" s="48" t="s">
        <v>123</v>
      </c>
      <c r="D24" s="48" t="s">
        <v>124</v>
      </c>
      <c r="E24" s="48" t="s">
        <v>125</v>
      </c>
      <c r="F24" s="48" t="s">
        <v>126</v>
      </c>
      <c r="G24" s="27">
        <v>0</v>
      </c>
      <c r="H24" s="27">
        <v>2</v>
      </c>
      <c r="I24" s="28">
        <v>47.8</v>
      </c>
      <c r="J24" s="29">
        <f t="shared" si="0"/>
        <v>10</v>
      </c>
      <c r="K24" s="30">
        <f t="shared" si="1"/>
        <v>4.799999999999997</v>
      </c>
      <c r="L24" s="30">
        <f t="shared" si="2"/>
        <v>14.799999999999997</v>
      </c>
      <c r="M24" s="31" t="str">
        <f t="shared" si="3"/>
        <v>VD</v>
      </c>
      <c r="N24" s="32">
        <f t="shared" si="4"/>
        <v>3.075313807531381</v>
      </c>
    </row>
    <row r="25" spans="1:14" ht="12.75">
      <c r="A25" s="26">
        <v>17</v>
      </c>
      <c r="B25" s="47" t="s">
        <v>96</v>
      </c>
      <c r="C25" s="48" t="s">
        <v>100</v>
      </c>
      <c r="D25" s="48" t="s">
        <v>101</v>
      </c>
      <c r="E25" s="48" t="s">
        <v>102</v>
      </c>
      <c r="F25" s="48" t="s">
        <v>62</v>
      </c>
      <c r="G25" s="27">
        <v>1</v>
      </c>
      <c r="H25" s="27">
        <v>2</v>
      </c>
      <c r="I25" s="28">
        <v>75</v>
      </c>
      <c r="J25" s="29">
        <f t="shared" si="0"/>
        <v>15</v>
      </c>
      <c r="K25" s="30" t="str">
        <f t="shared" si="1"/>
        <v>DIS</v>
      </c>
      <c r="L25" s="30" t="str">
        <f t="shared" si="2"/>
        <v>DIS</v>
      </c>
      <c r="M25" s="31" t="str">
        <f t="shared" si="3"/>
        <v>BO</v>
      </c>
      <c r="N25" s="32">
        <f t="shared" si="4"/>
        <v>0</v>
      </c>
    </row>
    <row r="26" spans="1:14" ht="12.75">
      <c r="A26" s="26">
        <v>18</v>
      </c>
      <c r="B26" s="47" t="s">
        <v>96</v>
      </c>
      <c r="C26" s="48" t="s">
        <v>103</v>
      </c>
      <c r="D26" s="48" t="s">
        <v>104</v>
      </c>
      <c r="E26" s="48" t="s">
        <v>76</v>
      </c>
      <c r="F26" s="48" t="s">
        <v>62</v>
      </c>
      <c r="G26" s="27"/>
      <c r="H26" s="27"/>
      <c r="I26" s="28"/>
      <c r="J26" s="29" t="s">
        <v>238</v>
      </c>
      <c r="K26" s="30" t="str">
        <f t="shared" si="1"/>
        <v>DIS</v>
      </c>
      <c r="L26" s="30" t="str">
        <f t="shared" si="2"/>
        <v>DIS</v>
      </c>
      <c r="M26" s="31" t="str">
        <f t="shared" si="3"/>
        <v>BO</v>
      </c>
      <c r="N26" s="32">
        <f t="shared" si="4"/>
        <v>0</v>
      </c>
    </row>
    <row r="27" spans="1:14" ht="12.75">
      <c r="A27" s="26">
        <v>19</v>
      </c>
      <c r="B27" s="47" t="s">
        <v>96</v>
      </c>
      <c r="C27" s="48" t="s">
        <v>108</v>
      </c>
      <c r="D27" s="48" t="s">
        <v>109</v>
      </c>
      <c r="E27" s="48" t="s">
        <v>110</v>
      </c>
      <c r="F27" s="48" t="s">
        <v>111</v>
      </c>
      <c r="G27" s="35"/>
      <c r="H27" s="35"/>
      <c r="I27" s="36"/>
      <c r="J27" s="10" t="s">
        <v>238</v>
      </c>
      <c r="K27" s="11" t="str">
        <f t="shared" si="1"/>
        <v>DIS</v>
      </c>
      <c r="L27" s="11" t="str">
        <f t="shared" si="2"/>
        <v>DIS</v>
      </c>
      <c r="M27" s="37" t="str">
        <f t="shared" si="3"/>
        <v>BO</v>
      </c>
      <c r="N27" s="12">
        <f t="shared" si="4"/>
        <v>0</v>
      </c>
    </row>
    <row r="28" spans="1:14" ht="12.75">
      <c r="A28" s="26">
        <v>20</v>
      </c>
      <c r="B28" s="47" t="s">
        <v>96</v>
      </c>
      <c r="C28" s="48" t="s">
        <v>112</v>
      </c>
      <c r="D28" s="48" t="s">
        <v>113</v>
      </c>
      <c r="E28" s="48" t="s">
        <v>114</v>
      </c>
      <c r="F28" s="48" t="s">
        <v>82</v>
      </c>
      <c r="G28" s="27"/>
      <c r="H28" s="27"/>
      <c r="I28" s="28"/>
      <c r="J28" s="29" t="s">
        <v>238</v>
      </c>
      <c r="K28" s="30" t="str">
        <f t="shared" si="1"/>
        <v>DIS</v>
      </c>
      <c r="L28" s="30" t="str">
        <f t="shared" si="2"/>
        <v>DIS</v>
      </c>
      <c r="M28" s="31" t="str">
        <f t="shared" si="3"/>
        <v>BO</v>
      </c>
      <c r="N28" s="32">
        <f t="shared" si="4"/>
        <v>0</v>
      </c>
    </row>
    <row r="29" spans="1:14" ht="12.75">
      <c r="A29" s="26">
        <v>21</v>
      </c>
      <c r="B29" s="47" t="s">
        <v>96</v>
      </c>
      <c r="C29" s="48" t="s">
        <v>115</v>
      </c>
      <c r="D29" s="48" t="s">
        <v>116</v>
      </c>
      <c r="E29" s="48" t="s">
        <v>102</v>
      </c>
      <c r="F29" s="50" t="s">
        <v>117</v>
      </c>
      <c r="G29" s="35"/>
      <c r="H29" s="35"/>
      <c r="I29" s="36"/>
      <c r="J29" s="10" t="s">
        <v>238</v>
      </c>
      <c r="K29" s="11" t="str">
        <f t="shared" si="1"/>
        <v>DIS</v>
      </c>
      <c r="L29" s="11" t="str">
        <f t="shared" si="2"/>
        <v>DIS</v>
      </c>
      <c r="M29" s="37" t="str">
        <f t="shared" si="3"/>
        <v>BO</v>
      </c>
      <c r="N29" s="12">
        <f t="shared" si="4"/>
        <v>0</v>
      </c>
    </row>
    <row r="30" spans="1:14" ht="12.75">
      <c r="A30" s="26">
        <v>22</v>
      </c>
      <c r="B30" s="51" t="s">
        <v>120</v>
      </c>
      <c r="C30" s="49" t="s">
        <v>131</v>
      </c>
      <c r="D30" s="49" t="s">
        <v>132</v>
      </c>
      <c r="E30" s="49" t="s">
        <v>102</v>
      </c>
      <c r="F30" s="49" t="s">
        <v>62</v>
      </c>
      <c r="G30" s="27"/>
      <c r="H30" s="27"/>
      <c r="I30" s="28"/>
      <c r="J30" s="29" t="s">
        <v>238</v>
      </c>
      <c r="K30" s="30" t="str">
        <f t="shared" si="1"/>
        <v>DIS</v>
      </c>
      <c r="L30" s="30" t="str">
        <f t="shared" si="2"/>
        <v>DIS</v>
      </c>
      <c r="M30" s="31" t="str">
        <f t="shared" si="3"/>
        <v>BO</v>
      </c>
      <c r="N30" s="32">
        <f t="shared" si="4"/>
        <v>0</v>
      </c>
    </row>
    <row r="31" spans="1:14" ht="12.75">
      <c r="A31" s="26">
        <v>23</v>
      </c>
      <c r="B31" s="47" t="s">
        <v>120</v>
      </c>
      <c r="C31" s="48" t="s">
        <v>97</v>
      </c>
      <c r="D31" s="48" t="s">
        <v>78</v>
      </c>
      <c r="E31" s="48" t="s">
        <v>76</v>
      </c>
      <c r="F31" s="50" t="s">
        <v>99</v>
      </c>
      <c r="G31" s="27"/>
      <c r="H31" s="27"/>
      <c r="I31" s="28"/>
      <c r="J31" s="29" t="s">
        <v>238</v>
      </c>
      <c r="K31" s="30" t="str">
        <f t="shared" si="1"/>
        <v>DIS</v>
      </c>
      <c r="L31" s="30" t="str">
        <f t="shared" si="2"/>
        <v>DIS</v>
      </c>
      <c r="M31" s="31" t="str">
        <f t="shared" si="3"/>
        <v>BO</v>
      </c>
      <c r="N31" s="32">
        <f t="shared" si="4"/>
        <v>0</v>
      </c>
    </row>
    <row r="32" spans="1:14" ht="12.75">
      <c r="A32" s="26">
        <v>24</v>
      </c>
      <c r="B32" s="47" t="s">
        <v>120</v>
      </c>
      <c r="C32" s="48" t="s">
        <v>143</v>
      </c>
      <c r="D32" s="48" t="s">
        <v>144</v>
      </c>
      <c r="E32" s="48" t="s">
        <v>76</v>
      </c>
      <c r="F32" s="48" t="s">
        <v>126</v>
      </c>
      <c r="G32" s="27"/>
      <c r="H32" s="27"/>
      <c r="I32" s="28"/>
      <c r="J32" s="29" t="s">
        <v>238</v>
      </c>
      <c r="K32" s="30" t="str">
        <f t="shared" si="1"/>
        <v>DIS</v>
      </c>
      <c r="L32" s="30" t="str">
        <f t="shared" si="2"/>
        <v>DIS</v>
      </c>
      <c r="M32" s="31" t="str">
        <f t="shared" si="3"/>
        <v>BO</v>
      </c>
      <c r="N32" s="32">
        <f t="shared" si="4"/>
        <v>0</v>
      </c>
    </row>
    <row r="33" spans="1:14" ht="12.75">
      <c r="A33" s="26">
        <v>25</v>
      </c>
      <c r="B33" s="47" t="s">
        <v>120</v>
      </c>
      <c r="C33" s="48" t="s">
        <v>147</v>
      </c>
      <c r="D33" s="48" t="s">
        <v>148</v>
      </c>
      <c r="E33" s="48" t="s">
        <v>76</v>
      </c>
      <c r="F33" s="48" t="s">
        <v>149</v>
      </c>
      <c r="G33" s="27"/>
      <c r="H33" s="27"/>
      <c r="I33" s="28"/>
      <c r="J33" s="29" t="s">
        <v>238</v>
      </c>
      <c r="K33" s="30" t="str">
        <f t="shared" si="1"/>
        <v>DIS</v>
      </c>
      <c r="L33" s="30" t="str">
        <f t="shared" si="2"/>
        <v>DIS</v>
      </c>
      <c r="M33" s="31" t="str">
        <f t="shared" si="3"/>
        <v>BO</v>
      </c>
      <c r="N33" s="32">
        <f t="shared" si="4"/>
        <v>0</v>
      </c>
    </row>
    <row r="34" spans="1:14" ht="12.75">
      <c r="A34" s="26">
        <v>26</v>
      </c>
      <c r="B34" s="47" t="s">
        <v>120</v>
      </c>
      <c r="C34" s="48" t="s">
        <v>151</v>
      </c>
      <c r="D34" s="48" t="s">
        <v>152</v>
      </c>
      <c r="E34" s="48" t="s">
        <v>102</v>
      </c>
      <c r="F34" s="48" t="s">
        <v>153</v>
      </c>
      <c r="G34" s="27"/>
      <c r="H34" s="27"/>
      <c r="I34" s="28"/>
      <c r="J34" s="29" t="s">
        <v>238</v>
      </c>
      <c r="K34" s="30" t="str">
        <f t="shared" si="1"/>
        <v>DIS</v>
      </c>
      <c r="L34" s="30" t="str">
        <f t="shared" si="2"/>
        <v>DIS</v>
      </c>
      <c r="M34" s="27" t="str">
        <f t="shared" si="3"/>
        <v>BO</v>
      </c>
      <c r="N34" s="32">
        <f t="shared" si="4"/>
        <v>0</v>
      </c>
    </row>
    <row r="35" spans="1:15" ht="12.75">
      <c r="A35" s="43"/>
      <c r="B35" s="19"/>
      <c r="C35" s="7"/>
      <c r="D35" s="7"/>
      <c r="E35" s="7"/>
      <c r="F35" s="7"/>
      <c r="G35" s="18"/>
      <c r="H35" s="18"/>
      <c r="I35" s="18"/>
      <c r="J35" s="39"/>
      <c r="K35" s="40"/>
      <c r="L35" s="40"/>
      <c r="M35" s="41"/>
      <c r="N35" s="42"/>
      <c r="O35" s="18"/>
    </row>
    <row r="36" spans="1:15" ht="12.75">
      <c r="A36" s="18"/>
      <c r="B36" s="19"/>
      <c r="C36" s="43"/>
      <c r="D36" s="7"/>
      <c r="E36" s="7"/>
      <c r="F36" s="7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.75">
      <c r="A37" s="18"/>
      <c r="B37" s="19"/>
      <c r="C37" s="7"/>
      <c r="D37" s="7"/>
      <c r="E37" s="7"/>
      <c r="F37" s="7"/>
      <c r="G37" s="18"/>
      <c r="H37" s="18"/>
      <c r="I37" s="18"/>
      <c r="J37" s="18"/>
      <c r="K37" s="18"/>
      <c r="L37" s="18"/>
      <c r="M37" s="18"/>
      <c r="N37" s="18"/>
      <c r="O37" s="18"/>
    </row>
    <row r="38" spans="2:7" ht="12.75">
      <c r="B38" s="19"/>
      <c r="C38" s="7"/>
      <c r="D38" s="7"/>
      <c r="E38" s="7"/>
      <c r="F38" s="7"/>
      <c r="G38" s="18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K4" sqref="K4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26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24</v>
      </c>
      <c r="E2" s="14"/>
      <c r="F2" s="1" t="s">
        <v>0</v>
      </c>
      <c r="G2" s="1"/>
      <c r="H2" s="14">
        <v>18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147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43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68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73</v>
      </c>
      <c r="C9" s="48" t="s">
        <v>77</v>
      </c>
      <c r="D9" s="48" t="s">
        <v>78</v>
      </c>
      <c r="E9" s="48" t="s">
        <v>76</v>
      </c>
      <c r="F9" s="48" t="s">
        <v>79</v>
      </c>
      <c r="G9" s="27">
        <v>0</v>
      </c>
      <c r="H9" s="27">
        <v>0</v>
      </c>
      <c r="I9" s="28">
        <v>32.06</v>
      </c>
      <c r="J9" s="29">
        <f>IF(G9=3,"DIS",IF(G9&lt;=2,G9*5+H9*5))</f>
        <v>0</v>
      </c>
      <c r="K9" s="30">
        <f aca="true" t="shared" si="0" ref="K9:K23">IF(J9="DIS","DIS",IF(I9&gt;$H$5,"DIS",IF(I9&gt;$H$4,I9-$H$4,0)))</f>
        <v>0</v>
      </c>
      <c r="L9" s="30">
        <f aca="true" t="shared" si="1" ref="L9:L23">IF(K9="DIS","DIS",IF(J9="DIS","DIS",J9+K9))</f>
        <v>0</v>
      </c>
      <c r="M9" s="31" t="str">
        <f aca="true" t="shared" si="2" ref="M9:M23">IF(L9&lt;=5.99,"V",IF(L9&lt;=15.99,"VD",IF(L9&lt;=25.99,"D",IF(L9&gt;=26,"BO",IF(L9="DIS","DIS",0)))))</f>
        <v>V</v>
      </c>
      <c r="N9" s="32">
        <f aca="true" t="shared" si="3" ref="N9:N23">IF(L9="DIS",0,$H$3/I9)</f>
        <v>4.585152838427947</v>
      </c>
    </row>
    <row r="10" spans="1:14" ht="12.75">
      <c r="A10" s="26">
        <v>2</v>
      </c>
      <c r="B10" s="47" t="s">
        <v>91</v>
      </c>
      <c r="C10" s="48" t="s">
        <v>92</v>
      </c>
      <c r="D10" s="49" t="s">
        <v>93</v>
      </c>
      <c r="E10" s="48" t="s">
        <v>94</v>
      </c>
      <c r="F10" s="48" t="s">
        <v>82</v>
      </c>
      <c r="G10" s="27">
        <v>0</v>
      </c>
      <c r="H10" s="27">
        <v>0</v>
      </c>
      <c r="I10" s="28">
        <v>41.31</v>
      </c>
      <c r="J10" s="29">
        <f>IF(G10=3,"DIS",IF(G10&lt;=2,G10*5+H10*5))</f>
        <v>0</v>
      </c>
      <c r="K10" s="30">
        <f t="shared" si="0"/>
        <v>0</v>
      </c>
      <c r="L10" s="30">
        <f t="shared" si="1"/>
        <v>0</v>
      </c>
      <c r="M10" s="31" t="str">
        <f t="shared" si="2"/>
        <v>V</v>
      </c>
      <c r="N10" s="32">
        <f t="shared" si="3"/>
        <v>3.558460421205519</v>
      </c>
    </row>
    <row r="11" spans="1:14" ht="12.75">
      <c r="A11" s="26">
        <v>3</v>
      </c>
      <c r="B11" s="47" t="s">
        <v>43</v>
      </c>
      <c r="C11" s="48" t="s">
        <v>51</v>
      </c>
      <c r="D11" s="48" t="s">
        <v>52</v>
      </c>
      <c r="E11" s="48" t="s">
        <v>53</v>
      </c>
      <c r="F11" s="48" t="s">
        <v>54</v>
      </c>
      <c r="G11" s="27">
        <v>1</v>
      </c>
      <c r="H11" s="27">
        <v>1</v>
      </c>
      <c r="I11" s="28">
        <v>37.75</v>
      </c>
      <c r="J11" s="29">
        <f>IF(G11=3,"DIS",IF(G11&lt;=2,G11*5+H11*5))</f>
        <v>10</v>
      </c>
      <c r="K11" s="30">
        <f t="shared" si="0"/>
        <v>0</v>
      </c>
      <c r="L11" s="30">
        <f t="shared" si="1"/>
        <v>10</v>
      </c>
      <c r="M11" s="31" t="str">
        <f t="shared" si="2"/>
        <v>VD</v>
      </c>
      <c r="N11" s="32">
        <f t="shared" si="3"/>
        <v>3.8940397350993377</v>
      </c>
    </row>
    <row r="12" spans="1:14" ht="12.75">
      <c r="A12" s="26">
        <v>4</v>
      </c>
      <c r="B12" s="47" t="s">
        <v>73</v>
      </c>
      <c r="C12" s="48" t="s">
        <v>83</v>
      </c>
      <c r="D12" s="48" t="s">
        <v>84</v>
      </c>
      <c r="E12" s="48" t="s">
        <v>85</v>
      </c>
      <c r="F12" s="48" t="s">
        <v>86</v>
      </c>
      <c r="G12" s="27">
        <v>0</v>
      </c>
      <c r="H12" s="27">
        <v>2</v>
      </c>
      <c r="I12" s="28">
        <v>43.87</v>
      </c>
      <c r="J12" s="29">
        <f>IF(G12=3,"DIS",IF(G12&lt;=2,G12*5+H12*5))</f>
        <v>10</v>
      </c>
      <c r="K12" s="30">
        <f t="shared" si="0"/>
        <v>0.8699999999999974</v>
      </c>
      <c r="L12" s="30">
        <f t="shared" si="1"/>
        <v>10.869999999999997</v>
      </c>
      <c r="M12" s="31" t="str">
        <f t="shared" si="2"/>
        <v>VD</v>
      </c>
      <c r="N12" s="32">
        <f t="shared" si="3"/>
        <v>3.35080920902667</v>
      </c>
    </row>
    <row r="13" spans="1:14" ht="12.75">
      <c r="A13" s="26">
        <v>5</v>
      </c>
      <c r="B13" s="47" t="s">
        <v>43</v>
      </c>
      <c r="C13" s="48" t="s">
        <v>48</v>
      </c>
      <c r="D13" s="48" t="s">
        <v>49</v>
      </c>
      <c r="E13" s="48" t="s">
        <v>50</v>
      </c>
      <c r="F13" s="48" t="s">
        <v>47</v>
      </c>
      <c r="G13" s="27">
        <v>0</v>
      </c>
      <c r="H13" s="27">
        <v>4</v>
      </c>
      <c r="I13" s="28">
        <v>44.1</v>
      </c>
      <c r="J13" s="29">
        <f>IF(G13=3,"DIS",IF(G13&lt;=2,G13*5+H13*5))</f>
        <v>20</v>
      </c>
      <c r="K13" s="30">
        <f t="shared" si="0"/>
        <v>1.1000000000000014</v>
      </c>
      <c r="L13" s="30">
        <f t="shared" si="1"/>
        <v>21.1</v>
      </c>
      <c r="M13" s="31" t="str">
        <f t="shared" si="2"/>
        <v>D</v>
      </c>
      <c r="N13" s="32">
        <f t="shared" si="3"/>
        <v>3.333333333333333</v>
      </c>
    </row>
    <row r="14" spans="1:14" ht="12.75">
      <c r="A14" s="26">
        <v>6</v>
      </c>
      <c r="B14" s="47" t="s">
        <v>43</v>
      </c>
      <c r="C14" s="48" t="s">
        <v>44</v>
      </c>
      <c r="D14" s="49" t="s">
        <v>45</v>
      </c>
      <c r="E14" s="48" t="s">
        <v>46</v>
      </c>
      <c r="F14" s="48" t="s">
        <v>47</v>
      </c>
      <c r="G14" s="27" t="s">
        <v>95</v>
      </c>
      <c r="H14" s="27"/>
      <c r="I14" s="28"/>
      <c r="J14" s="29" t="s">
        <v>238</v>
      </c>
      <c r="K14" s="30" t="str">
        <f t="shared" si="0"/>
        <v>DIS</v>
      </c>
      <c r="L14" s="30" t="str">
        <f t="shared" si="1"/>
        <v>DIS</v>
      </c>
      <c r="M14" s="31" t="str">
        <f t="shared" si="2"/>
        <v>BO</v>
      </c>
      <c r="N14" s="32">
        <f t="shared" si="3"/>
        <v>0</v>
      </c>
    </row>
    <row r="15" spans="1:14" ht="12.75">
      <c r="A15" s="26">
        <v>7</v>
      </c>
      <c r="B15" s="47" t="s">
        <v>43</v>
      </c>
      <c r="C15" s="48" t="s">
        <v>55</v>
      </c>
      <c r="D15" s="48" t="s">
        <v>56</v>
      </c>
      <c r="E15" s="48" t="s">
        <v>57</v>
      </c>
      <c r="F15" s="48" t="s">
        <v>58</v>
      </c>
      <c r="G15" s="27"/>
      <c r="H15" s="27"/>
      <c r="I15" s="28"/>
      <c r="J15" s="29" t="s">
        <v>238</v>
      </c>
      <c r="K15" s="30" t="str">
        <f t="shared" si="0"/>
        <v>DIS</v>
      </c>
      <c r="L15" s="30" t="str">
        <f t="shared" si="1"/>
        <v>DIS</v>
      </c>
      <c r="M15" s="31" t="str">
        <f t="shared" si="2"/>
        <v>BO</v>
      </c>
      <c r="N15" s="32">
        <f t="shared" si="3"/>
        <v>0</v>
      </c>
    </row>
    <row r="16" spans="1:14" ht="12.75">
      <c r="A16" s="26">
        <v>8</v>
      </c>
      <c r="B16" s="47" t="s">
        <v>43</v>
      </c>
      <c r="C16" s="48" t="s">
        <v>59</v>
      </c>
      <c r="D16" s="49" t="s">
        <v>60</v>
      </c>
      <c r="E16" s="48" t="s">
        <v>61</v>
      </c>
      <c r="F16" s="48" t="s">
        <v>62</v>
      </c>
      <c r="G16" s="35"/>
      <c r="H16" s="35"/>
      <c r="I16" s="36"/>
      <c r="J16" s="10" t="s">
        <v>238</v>
      </c>
      <c r="K16" s="11" t="str">
        <f t="shared" si="0"/>
        <v>DIS</v>
      </c>
      <c r="L16" s="11" t="str">
        <f t="shared" si="1"/>
        <v>DIS</v>
      </c>
      <c r="M16" s="37" t="str">
        <f t="shared" si="2"/>
        <v>BO</v>
      </c>
      <c r="N16" s="12">
        <f t="shared" si="3"/>
        <v>0</v>
      </c>
    </row>
    <row r="17" spans="1:14" ht="12.75">
      <c r="A17" s="26">
        <v>9</v>
      </c>
      <c r="B17" s="47" t="s">
        <v>43</v>
      </c>
      <c r="C17" s="48" t="s">
        <v>63</v>
      </c>
      <c r="D17" s="60" t="s">
        <v>64</v>
      </c>
      <c r="E17" s="48" t="s">
        <v>65</v>
      </c>
      <c r="F17" s="48" t="s">
        <v>66</v>
      </c>
      <c r="G17" s="27"/>
      <c r="H17" s="27"/>
      <c r="I17" s="28"/>
      <c r="J17" s="29" t="s">
        <v>238</v>
      </c>
      <c r="K17" s="30" t="str">
        <f t="shared" si="0"/>
        <v>DIS</v>
      </c>
      <c r="L17" s="30" t="str">
        <f t="shared" si="1"/>
        <v>DIS</v>
      </c>
      <c r="M17" s="31" t="str">
        <f t="shared" si="2"/>
        <v>BO</v>
      </c>
      <c r="N17" s="32">
        <f t="shared" si="3"/>
        <v>0</v>
      </c>
    </row>
    <row r="18" spans="1:14" ht="12.75">
      <c r="A18" s="26">
        <v>10</v>
      </c>
      <c r="B18" s="47" t="s">
        <v>43</v>
      </c>
      <c r="C18" s="48" t="s">
        <v>67</v>
      </c>
      <c r="D18" s="48" t="s">
        <v>68</v>
      </c>
      <c r="E18" s="48" t="s">
        <v>65</v>
      </c>
      <c r="F18" s="48" t="s">
        <v>69</v>
      </c>
      <c r="G18" s="35"/>
      <c r="H18" s="35"/>
      <c r="I18" s="36"/>
      <c r="J18" s="10" t="s">
        <v>238</v>
      </c>
      <c r="K18" s="11" t="str">
        <f t="shared" si="0"/>
        <v>DIS</v>
      </c>
      <c r="L18" s="11" t="str">
        <f t="shared" si="1"/>
        <v>DIS</v>
      </c>
      <c r="M18" s="37" t="str">
        <f t="shared" si="2"/>
        <v>BO</v>
      </c>
      <c r="N18" s="12">
        <f t="shared" si="3"/>
        <v>0</v>
      </c>
    </row>
    <row r="19" spans="1:14" ht="12.75">
      <c r="A19" s="26">
        <v>11</v>
      </c>
      <c r="B19" s="47" t="s">
        <v>43</v>
      </c>
      <c r="C19" s="48" t="s">
        <v>44</v>
      </c>
      <c r="D19" s="49" t="s">
        <v>70</v>
      </c>
      <c r="E19" s="48" t="s">
        <v>71</v>
      </c>
      <c r="F19" s="48" t="s">
        <v>47</v>
      </c>
      <c r="G19" s="27" t="s">
        <v>95</v>
      </c>
      <c r="H19" s="27"/>
      <c r="I19" s="28"/>
      <c r="J19" s="29" t="s">
        <v>238</v>
      </c>
      <c r="K19" s="30" t="str">
        <f t="shared" si="0"/>
        <v>DIS</v>
      </c>
      <c r="L19" s="30" t="str">
        <f t="shared" si="1"/>
        <v>DIS</v>
      </c>
      <c r="M19" s="31" t="str">
        <f t="shared" si="2"/>
        <v>BO</v>
      </c>
      <c r="N19" s="32">
        <f t="shared" si="3"/>
        <v>0</v>
      </c>
    </row>
    <row r="20" spans="1:14" ht="15">
      <c r="A20" s="26">
        <v>12</v>
      </c>
      <c r="B20" s="47" t="s">
        <v>43</v>
      </c>
      <c r="C20" s="48" t="s">
        <v>48</v>
      </c>
      <c r="D20" s="58" t="s">
        <v>72</v>
      </c>
      <c r="E20" s="48" t="s">
        <v>50</v>
      </c>
      <c r="F20" s="48" t="s">
        <v>47</v>
      </c>
      <c r="G20" s="27" t="s">
        <v>95</v>
      </c>
      <c r="H20" s="27"/>
      <c r="I20" s="28"/>
      <c r="J20" s="29" t="s">
        <v>238</v>
      </c>
      <c r="K20" s="30" t="str">
        <f t="shared" si="0"/>
        <v>DIS</v>
      </c>
      <c r="L20" s="30" t="str">
        <f t="shared" si="1"/>
        <v>DIS</v>
      </c>
      <c r="M20" s="31" t="str">
        <f t="shared" si="2"/>
        <v>BO</v>
      </c>
      <c r="N20" s="32">
        <f t="shared" si="3"/>
        <v>0</v>
      </c>
    </row>
    <row r="21" spans="1:14" ht="12.75">
      <c r="A21" s="26">
        <v>13</v>
      </c>
      <c r="B21" s="47" t="s">
        <v>73</v>
      </c>
      <c r="C21" s="48" t="s">
        <v>74</v>
      </c>
      <c r="D21" s="48" t="s">
        <v>75</v>
      </c>
      <c r="E21" s="48" t="s">
        <v>76</v>
      </c>
      <c r="F21" s="48" t="s">
        <v>58</v>
      </c>
      <c r="G21" s="27"/>
      <c r="H21" s="27"/>
      <c r="I21" s="28"/>
      <c r="J21" s="29" t="s">
        <v>238</v>
      </c>
      <c r="K21" s="30" t="str">
        <f t="shared" si="0"/>
        <v>DIS</v>
      </c>
      <c r="L21" s="30" t="str">
        <f t="shared" si="1"/>
        <v>DIS</v>
      </c>
      <c r="M21" s="31" t="str">
        <f t="shared" si="2"/>
        <v>BO</v>
      </c>
      <c r="N21" s="32">
        <f t="shared" si="3"/>
        <v>0</v>
      </c>
    </row>
    <row r="22" spans="1:14" ht="12.75">
      <c r="A22" s="26">
        <v>14</v>
      </c>
      <c r="B22" s="47" t="s">
        <v>73</v>
      </c>
      <c r="C22" s="48" t="s">
        <v>80</v>
      </c>
      <c r="D22" s="49" t="s">
        <v>81</v>
      </c>
      <c r="E22" s="48" t="s">
        <v>65</v>
      </c>
      <c r="F22" s="48" t="s">
        <v>82</v>
      </c>
      <c r="G22" s="27" t="s">
        <v>95</v>
      </c>
      <c r="H22" s="27"/>
      <c r="I22" s="28"/>
      <c r="J22" s="29" t="s">
        <v>238</v>
      </c>
      <c r="K22" s="30" t="str">
        <f t="shared" si="0"/>
        <v>DIS</v>
      </c>
      <c r="L22" s="30" t="str">
        <f t="shared" si="1"/>
        <v>DIS</v>
      </c>
      <c r="M22" s="31" t="str">
        <f t="shared" si="2"/>
        <v>BO</v>
      </c>
      <c r="N22" s="32">
        <f t="shared" si="3"/>
        <v>0</v>
      </c>
    </row>
    <row r="23" spans="1:14" ht="12.75">
      <c r="A23" s="26">
        <v>15</v>
      </c>
      <c r="B23" s="47" t="s">
        <v>73</v>
      </c>
      <c r="C23" s="48" t="s">
        <v>87</v>
      </c>
      <c r="D23" s="48" t="s">
        <v>88</v>
      </c>
      <c r="E23" s="48" t="s">
        <v>89</v>
      </c>
      <c r="F23" s="48" t="s">
        <v>90</v>
      </c>
      <c r="G23" s="27"/>
      <c r="H23" s="27"/>
      <c r="I23" s="28"/>
      <c r="J23" s="29" t="s">
        <v>238</v>
      </c>
      <c r="K23" s="30" t="str">
        <f t="shared" si="0"/>
        <v>DIS</v>
      </c>
      <c r="L23" s="30" t="str">
        <f t="shared" si="1"/>
        <v>DIS</v>
      </c>
      <c r="M23" s="31" t="str">
        <f t="shared" si="2"/>
        <v>BO</v>
      </c>
      <c r="N23" s="32">
        <f t="shared" si="3"/>
        <v>0</v>
      </c>
    </row>
    <row r="24" spans="1:15" ht="12.75">
      <c r="A24" s="43"/>
      <c r="B24" s="19"/>
      <c r="C24" s="7"/>
      <c r="D24" s="7"/>
      <c r="E24" s="7"/>
      <c r="F24" s="7"/>
      <c r="G24" s="18"/>
      <c r="H24" s="18"/>
      <c r="I24" s="18"/>
      <c r="J24" s="39"/>
      <c r="K24" s="40"/>
      <c r="L24" s="40"/>
      <c r="M24" s="41"/>
      <c r="N24" s="42"/>
      <c r="O24" s="18"/>
    </row>
    <row r="25" spans="1:15" ht="12.75">
      <c r="A25" s="18"/>
      <c r="B25" s="19"/>
      <c r="C25" s="43"/>
      <c r="D25" s="7"/>
      <c r="E25" s="7"/>
      <c r="F25" s="7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2.75">
      <c r="A26" s="18"/>
      <c r="B26" s="19"/>
      <c r="C26" s="7"/>
      <c r="D26" s="7"/>
      <c r="E26" s="7"/>
      <c r="F26" s="7"/>
      <c r="G26" s="18"/>
      <c r="H26" s="18"/>
      <c r="I26" s="18"/>
      <c r="J26" s="18"/>
      <c r="K26" s="18"/>
      <c r="L26" s="18"/>
      <c r="M26" s="18"/>
      <c r="N26" s="18"/>
      <c r="O26" s="18"/>
    </row>
    <row r="27" spans="2:7" ht="12.75">
      <c r="B27" s="19"/>
      <c r="C27" s="7"/>
      <c r="D27" s="7"/>
      <c r="E27" s="7"/>
      <c r="F27" s="7"/>
      <c r="G27" s="18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E14" sqref="E14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26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 t="s">
        <v>42</v>
      </c>
      <c r="E2" s="14"/>
      <c r="F2" s="1" t="s">
        <v>0</v>
      </c>
      <c r="G2" s="1"/>
      <c r="H2" s="14">
        <v>18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147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43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68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v>3.5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47" t="s">
        <v>236</v>
      </c>
      <c r="C9" s="48" t="s">
        <v>160</v>
      </c>
      <c r="D9" s="48" t="s">
        <v>237</v>
      </c>
      <c r="E9" s="48" t="s">
        <v>129</v>
      </c>
      <c r="F9" s="48" t="s">
        <v>130</v>
      </c>
      <c r="G9" s="27">
        <v>0</v>
      </c>
      <c r="H9" s="27">
        <v>2</v>
      </c>
      <c r="I9" s="28">
        <v>50.67</v>
      </c>
      <c r="J9" s="29">
        <f>IF(G9=3,"DIS",IF(G9&lt;=2,G9*5+H9*5))</f>
        <v>10</v>
      </c>
      <c r="K9" s="30">
        <f>IF(J9="DIS","DIS",IF(I9&gt;$H$5,"DIS",IF(I9&gt;$H$4,I9-$H$4,0)))</f>
        <v>7.670000000000002</v>
      </c>
      <c r="L9" s="30">
        <f>IF(K9="DIS","DIS",IF(J9="DIS","DIS",J9+K9))</f>
        <v>17.67</v>
      </c>
      <c r="M9" s="31" t="str">
        <f>IF(L9&lt;=5.99,"V",IF(L9&lt;=15.99,"VD",IF(L9&lt;=25.99,"D",IF(L9&gt;=26,"BO",IF(L9="DIS","DIS",0)))))</f>
        <v>D</v>
      </c>
      <c r="N9" s="32">
        <f>IF(L9="DIS",0,$H$3/I9)</f>
        <v>2.901124925991711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H17" sqref="H17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18.75390625" style="0" customWidth="1"/>
    <col min="4" max="4" width="24.75390625" style="0" customWidth="1"/>
    <col min="5" max="6" width="12.75390625" style="0" customWidth="1"/>
    <col min="7" max="10" width="6.75390625" style="0" customWidth="1"/>
    <col min="11" max="11" width="8.125" style="0" customWidth="1"/>
    <col min="12" max="12" width="7.75390625" style="0" customWidth="1"/>
    <col min="13" max="13" width="6.125" style="0" customWidth="1"/>
  </cols>
  <sheetData>
    <row r="1" spans="1:11" ht="18">
      <c r="A1" s="1"/>
      <c r="B1" s="2"/>
      <c r="C1" s="1" t="s">
        <v>25</v>
      </c>
      <c r="D1" s="3" t="s">
        <v>30</v>
      </c>
      <c r="E1" s="4"/>
      <c r="F1" s="2"/>
      <c r="G1" s="5"/>
      <c r="H1" s="2"/>
      <c r="I1" s="2"/>
      <c r="J1" s="2"/>
      <c r="K1" s="2"/>
    </row>
    <row r="2" spans="1:11" ht="15.75">
      <c r="A2" s="1"/>
      <c r="B2" s="2"/>
      <c r="C2" s="2"/>
      <c r="D2" s="6"/>
      <c r="E2" s="14"/>
      <c r="F2" s="1" t="s">
        <v>0</v>
      </c>
      <c r="G2" s="1"/>
      <c r="H2" s="14">
        <v>16</v>
      </c>
      <c r="I2" s="15"/>
      <c r="J2" s="2"/>
      <c r="K2" s="2"/>
    </row>
    <row r="3" spans="1:11" ht="15">
      <c r="A3" s="1"/>
      <c r="B3" s="2"/>
      <c r="C3" s="1" t="s">
        <v>1</v>
      </c>
      <c r="D3" s="13" t="s">
        <v>41</v>
      </c>
      <c r="E3" s="14"/>
      <c r="F3" s="1" t="s">
        <v>2</v>
      </c>
      <c r="G3" s="15"/>
      <c r="H3" s="16">
        <v>155</v>
      </c>
      <c r="I3" s="15" t="s">
        <v>3</v>
      </c>
      <c r="J3" s="2"/>
      <c r="K3" s="2"/>
    </row>
    <row r="4" spans="1:11" ht="15">
      <c r="A4" s="1"/>
      <c r="B4" s="2"/>
      <c r="C4" s="1" t="s">
        <v>4</v>
      </c>
      <c r="D4" s="46" t="s">
        <v>40</v>
      </c>
      <c r="E4" s="15"/>
      <c r="F4" s="1" t="s">
        <v>5</v>
      </c>
      <c r="G4" s="15"/>
      <c r="H4" s="17">
        <v>52</v>
      </c>
      <c r="I4" s="15" t="s">
        <v>6</v>
      </c>
      <c r="K4" s="2"/>
    </row>
    <row r="5" spans="1:11" ht="15">
      <c r="A5" s="1"/>
      <c r="B5" s="2"/>
      <c r="C5" s="2"/>
      <c r="E5" s="15"/>
      <c r="F5" s="1" t="s">
        <v>7</v>
      </c>
      <c r="G5" s="1"/>
      <c r="H5" s="17">
        <v>83</v>
      </c>
      <c r="I5" s="15" t="s">
        <v>6</v>
      </c>
      <c r="J5" s="8"/>
      <c r="K5" s="9"/>
    </row>
    <row r="6" spans="1:11" ht="15">
      <c r="A6" s="1"/>
      <c r="B6" s="2"/>
      <c r="C6" s="2"/>
      <c r="E6" s="15"/>
      <c r="F6" s="1" t="s">
        <v>8</v>
      </c>
      <c r="G6" s="1"/>
      <c r="H6" s="17">
        <f>H3/H4</f>
        <v>2.980769230769231</v>
      </c>
      <c r="I6" s="15" t="s">
        <v>9</v>
      </c>
      <c r="J6" s="8"/>
      <c r="K6" s="9"/>
    </row>
    <row r="7" spans="1:14" ht="13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thickBot="1" thickTop="1">
      <c r="A8" s="22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2" t="s">
        <v>22</v>
      </c>
      <c r="H8" s="22" t="s">
        <v>23</v>
      </c>
      <c r="I8" s="22" t="s">
        <v>16</v>
      </c>
      <c r="J8" s="22" t="s">
        <v>17</v>
      </c>
      <c r="K8" s="22" t="s">
        <v>18</v>
      </c>
      <c r="L8" s="22" t="s">
        <v>19</v>
      </c>
      <c r="M8" s="24" t="s">
        <v>20</v>
      </c>
      <c r="N8" s="25" t="s">
        <v>21</v>
      </c>
    </row>
    <row r="9" spans="1:14" ht="13.5" thickTop="1">
      <c r="A9" s="26">
        <v>1</v>
      </c>
      <c r="B9" s="51" t="s">
        <v>166</v>
      </c>
      <c r="C9" s="53" t="s">
        <v>177</v>
      </c>
      <c r="D9" s="53" t="s">
        <v>178</v>
      </c>
      <c r="E9" s="53" t="s">
        <v>179</v>
      </c>
      <c r="F9" s="53" t="s">
        <v>180</v>
      </c>
      <c r="G9" s="27">
        <v>0</v>
      </c>
      <c r="H9" s="27">
        <v>0</v>
      </c>
      <c r="I9" s="28">
        <v>35.3</v>
      </c>
      <c r="J9" s="29">
        <f aca="true" t="shared" si="0" ref="J9:J18">IF(G9=3,"DIS",IF(G9&lt;=2,G9*5+H9*5))</f>
        <v>0</v>
      </c>
      <c r="K9" s="30">
        <f aca="true" t="shared" si="1" ref="K9:K19">IF(J9="DIS","DIS",IF(I9&gt;$H$5,"DIS",IF(I9&gt;$H$4,I9-$H$4,0)))</f>
        <v>0</v>
      </c>
      <c r="L9" s="30">
        <f aca="true" t="shared" si="2" ref="L9:L19">IF(K9="DIS","DIS",IF(J9="DIS","DIS",J9+K9))</f>
        <v>0</v>
      </c>
      <c r="M9" s="31" t="str">
        <f aca="true" t="shared" si="3" ref="M9:M19">IF(L9&lt;=5.99,"V",IF(L9&lt;=15.99,"VD",IF(L9&lt;=25.99,"D",IF(L9&gt;=26,"BO",IF(L9="DIS","DIS",0)))))</f>
        <v>V</v>
      </c>
      <c r="N9" s="32">
        <f aca="true" t="shared" si="4" ref="N9:N19">IF(L9="DIS",0,$H$3/I9)</f>
        <v>4.390934844192635</v>
      </c>
    </row>
    <row r="10" spans="1:14" ht="12.75">
      <c r="A10" s="26">
        <v>2</v>
      </c>
      <c r="B10" s="47" t="s">
        <v>166</v>
      </c>
      <c r="C10" s="48" t="s">
        <v>190</v>
      </c>
      <c r="D10" s="55" t="s">
        <v>191</v>
      </c>
      <c r="E10" s="48" t="s">
        <v>192</v>
      </c>
      <c r="F10" s="54" t="s">
        <v>58</v>
      </c>
      <c r="G10" s="27">
        <v>0</v>
      </c>
      <c r="H10" s="27">
        <v>0</v>
      </c>
      <c r="I10" s="28">
        <v>38.8</v>
      </c>
      <c r="J10" s="29">
        <f t="shared" si="0"/>
        <v>0</v>
      </c>
      <c r="K10" s="30">
        <f t="shared" si="1"/>
        <v>0</v>
      </c>
      <c r="L10" s="30">
        <f t="shared" si="2"/>
        <v>0</v>
      </c>
      <c r="M10" s="31" t="str">
        <f t="shared" si="3"/>
        <v>V</v>
      </c>
      <c r="N10" s="32">
        <f t="shared" si="4"/>
        <v>3.9948453608247427</v>
      </c>
    </row>
    <row r="11" spans="1:14" ht="12.75">
      <c r="A11" s="26">
        <v>3</v>
      </c>
      <c r="B11" s="47" t="s">
        <v>166</v>
      </c>
      <c r="C11" s="48" t="s">
        <v>187</v>
      </c>
      <c r="D11" s="48" t="s">
        <v>188</v>
      </c>
      <c r="E11" s="48" t="s">
        <v>189</v>
      </c>
      <c r="F11" s="50" t="s">
        <v>82</v>
      </c>
      <c r="G11" s="27">
        <v>0</v>
      </c>
      <c r="H11" s="27">
        <v>0</v>
      </c>
      <c r="I11" s="28">
        <v>40.8</v>
      </c>
      <c r="J11" s="29">
        <f t="shared" si="0"/>
        <v>0</v>
      </c>
      <c r="K11" s="30">
        <f t="shared" si="1"/>
        <v>0</v>
      </c>
      <c r="L11" s="30">
        <f t="shared" si="2"/>
        <v>0</v>
      </c>
      <c r="M11" s="31" t="str">
        <f t="shared" si="3"/>
        <v>V</v>
      </c>
      <c r="N11" s="32">
        <f t="shared" si="4"/>
        <v>3.7990196078431375</v>
      </c>
    </row>
    <row r="12" spans="1:14" ht="12.75">
      <c r="A12" s="26">
        <v>4</v>
      </c>
      <c r="B12" s="51" t="s">
        <v>166</v>
      </c>
      <c r="C12" s="53" t="s">
        <v>193</v>
      </c>
      <c r="D12" s="49" t="s">
        <v>194</v>
      </c>
      <c r="E12" s="49" t="s">
        <v>195</v>
      </c>
      <c r="F12" s="49" t="s">
        <v>196</v>
      </c>
      <c r="G12" s="27">
        <v>0</v>
      </c>
      <c r="H12" s="27">
        <v>1</v>
      </c>
      <c r="I12" s="28">
        <v>34.6</v>
      </c>
      <c r="J12" s="29">
        <f t="shared" si="0"/>
        <v>5</v>
      </c>
      <c r="K12" s="30">
        <f t="shared" si="1"/>
        <v>0</v>
      </c>
      <c r="L12" s="30">
        <f t="shared" si="2"/>
        <v>5</v>
      </c>
      <c r="M12" s="31" t="str">
        <f t="shared" si="3"/>
        <v>V</v>
      </c>
      <c r="N12" s="32">
        <f t="shared" si="4"/>
        <v>4.479768786127168</v>
      </c>
    </row>
    <row r="13" spans="1:14" ht="12.75">
      <c r="A13" s="26">
        <v>5</v>
      </c>
      <c r="B13" s="51" t="s">
        <v>166</v>
      </c>
      <c r="C13" s="53" t="s">
        <v>181</v>
      </c>
      <c r="D13" s="53" t="s">
        <v>182</v>
      </c>
      <c r="E13" s="53" t="s">
        <v>169</v>
      </c>
      <c r="F13" s="53" t="s">
        <v>79</v>
      </c>
      <c r="G13" s="27">
        <v>0</v>
      </c>
      <c r="H13" s="35">
        <v>1</v>
      </c>
      <c r="I13" s="36">
        <v>43.9</v>
      </c>
      <c r="J13" s="10">
        <f t="shared" si="0"/>
        <v>5</v>
      </c>
      <c r="K13" s="11">
        <f t="shared" si="1"/>
        <v>0</v>
      </c>
      <c r="L13" s="11">
        <f t="shared" si="2"/>
        <v>5</v>
      </c>
      <c r="M13" s="37" t="str">
        <f t="shared" si="3"/>
        <v>V</v>
      </c>
      <c r="N13" s="12">
        <f t="shared" si="4"/>
        <v>3.5307517084282463</v>
      </c>
    </row>
    <row r="14" spans="1:14" ht="12.75">
      <c r="A14" s="26">
        <v>6</v>
      </c>
      <c r="B14" s="51" t="s">
        <v>166</v>
      </c>
      <c r="C14" s="53" t="s">
        <v>174</v>
      </c>
      <c r="D14" s="53" t="s">
        <v>175</v>
      </c>
      <c r="E14" s="53" t="s">
        <v>169</v>
      </c>
      <c r="F14" s="53" t="s">
        <v>176</v>
      </c>
      <c r="G14" s="27">
        <v>1</v>
      </c>
      <c r="H14" s="27">
        <v>1</v>
      </c>
      <c r="I14" s="28">
        <v>41.5</v>
      </c>
      <c r="J14" s="29">
        <f t="shared" si="0"/>
        <v>10</v>
      </c>
      <c r="K14" s="30">
        <f t="shared" si="1"/>
        <v>0</v>
      </c>
      <c r="L14" s="30">
        <f t="shared" si="2"/>
        <v>10</v>
      </c>
      <c r="M14" s="31" t="str">
        <f t="shared" si="3"/>
        <v>VD</v>
      </c>
      <c r="N14" s="32">
        <f t="shared" si="4"/>
        <v>3.7349397590361444</v>
      </c>
    </row>
    <row r="15" spans="1:14" ht="12.75">
      <c r="A15" s="26">
        <v>7</v>
      </c>
      <c r="B15" s="47" t="s">
        <v>166</v>
      </c>
      <c r="C15" s="48" t="s">
        <v>160</v>
      </c>
      <c r="D15" s="48" t="s">
        <v>183</v>
      </c>
      <c r="E15" s="48" t="s">
        <v>129</v>
      </c>
      <c r="F15" s="54" t="s">
        <v>130</v>
      </c>
      <c r="G15" s="27">
        <v>1</v>
      </c>
      <c r="H15" s="27">
        <v>1</v>
      </c>
      <c r="I15" s="28">
        <v>46.9</v>
      </c>
      <c r="J15" s="29">
        <f t="shared" si="0"/>
        <v>10</v>
      </c>
      <c r="K15" s="30">
        <f t="shared" si="1"/>
        <v>0</v>
      </c>
      <c r="L15" s="30">
        <f t="shared" si="2"/>
        <v>10</v>
      </c>
      <c r="M15" s="31" t="str">
        <f t="shared" si="3"/>
        <v>VD</v>
      </c>
      <c r="N15" s="32">
        <f t="shared" si="4"/>
        <v>3.304904051172708</v>
      </c>
    </row>
    <row r="16" spans="1:14" ht="12.75">
      <c r="A16" s="26">
        <v>8</v>
      </c>
      <c r="B16" s="47" t="s">
        <v>166</v>
      </c>
      <c r="C16" s="48" t="s">
        <v>184</v>
      </c>
      <c r="D16" s="48" t="s">
        <v>185</v>
      </c>
      <c r="E16" s="48" t="s">
        <v>186</v>
      </c>
      <c r="F16" s="54" t="s">
        <v>58</v>
      </c>
      <c r="G16" s="27">
        <v>0</v>
      </c>
      <c r="H16" s="35">
        <v>2</v>
      </c>
      <c r="I16" s="36">
        <v>48.3</v>
      </c>
      <c r="J16" s="10">
        <f t="shared" si="0"/>
        <v>10</v>
      </c>
      <c r="K16" s="11">
        <f t="shared" si="1"/>
        <v>0</v>
      </c>
      <c r="L16" s="11">
        <f t="shared" si="2"/>
        <v>10</v>
      </c>
      <c r="M16" s="37" t="str">
        <f t="shared" si="3"/>
        <v>VD</v>
      </c>
      <c r="N16" s="12">
        <f t="shared" si="4"/>
        <v>3.2091097308488616</v>
      </c>
    </row>
    <row r="17" spans="1:14" ht="12.75">
      <c r="A17" s="26">
        <v>9</v>
      </c>
      <c r="B17" s="51" t="s">
        <v>166</v>
      </c>
      <c r="C17" s="53" t="s">
        <v>170</v>
      </c>
      <c r="D17" s="53" t="s">
        <v>239</v>
      </c>
      <c r="E17" s="53" t="s">
        <v>172</v>
      </c>
      <c r="F17" s="53" t="s">
        <v>173</v>
      </c>
      <c r="G17" s="27">
        <v>2</v>
      </c>
      <c r="H17" s="27">
        <v>0</v>
      </c>
      <c r="I17" s="28">
        <v>57.9</v>
      </c>
      <c r="J17" s="29">
        <f t="shared" si="0"/>
        <v>10</v>
      </c>
      <c r="K17" s="30">
        <f t="shared" si="1"/>
        <v>5.899999999999999</v>
      </c>
      <c r="L17" s="30">
        <f t="shared" si="2"/>
        <v>15.899999999999999</v>
      </c>
      <c r="M17" s="31" t="str">
        <f t="shared" si="3"/>
        <v>VD</v>
      </c>
      <c r="N17" s="32">
        <f t="shared" si="4"/>
        <v>2.6770293609671847</v>
      </c>
    </row>
    <row r="18" spans="1:14" ht="12.75">
      <c r="A18" s="26">
        <v>10</v>
      </c>
      <c r="B18" s="51" t="s">
        <v>166</v>
      </c>
      <c r="C18" s="53" t="s">
        <v>170</v>
      </c>
      <c r="D18" s="53" t="s">
        <v>171</v>
      </c>
      <c r="E18" s="53" t="s">
        <v>172</v>
      </c>
      <c r="F18" s="53" t="s">
        <v>173</v>
      </c>
      <c r="G18" s="27">
        <v>1</v>
      </c>
      <c r="H18" s="27">
        <v>1</v>
      </c>
      <c r="I18" s="28">
        <v>59.3</v>
      </c>
      <c r="J18" s="29">
        <f t="shared" si="0"/>
        <v>10</v>
      </c>
      <c r="K18" s="30">
        <f t="shared" si="1"/>
        <v>7.299999999999997</v>
      </c>
      <c r="L18" s="30">
        <f t="shared" si="2"/>
        <v>17.299999999999997</v>
      </c>
      <c r="M18" s="31" t="str">
        <f t="shared" si="3"/>
        <v>D</v>
      </c>
      <c r="N18" s="32">
        <f t="shared" si="4"/>
        <v>2.6138279932546378</v>
      </c>
    </row>
    <row r="19" spans="1:14" ht="12.75">
      <c r="A19" s="26">
        <v>11</v>
      </c>
      <c r="B19" s="51" t="s">
        <v>166</v>
      </c>
      <c r="C19" s="53" t="s">
        <v>167</v>
      </c>
      <c r="D19" s="48" t="s">
        <v>168</v>
      </c>
      <c r="E19" s="53" t="s">
        <v>169</v>
      </c>
      <c r="F19" s="53" t="s">
        <v>99</v>
      </c>
      <c r="G19" s="27"/>
      <c r="H19" s="27"/>
      <c r="I19" s="28"/>
      <c r="J19" s="29" t="s">
        <v>238</v>
      </c>
      <c r="K19" s="30" t="str">
        <f t="shared" si="1"/>
        <v>DIS</v>
      </c>
      <c r="L19" s="30" t="str">
        <f t="shared" si="2"/>
        <v>DIS</v>
      </c>
      <c r="M19" s="31" t="str">
        <f t="shared" si="3"/>
        <v>BO</v>
      </c>
      <c r="N19" s="32">
        <f t="shared" si="4"/>
        <v>0</v>
      </c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Z.</dc:creator>
  <cp:keywords/>
  <dc:description/>
  <cp:lastModifiedBy>name</cp:lastModifiedBy>
  <cp:lastPrinted>2010-08-14T14:37:48Z</cp:lastPrinted>
  <dcterms:created xsi:type="dcterms:W3CDTF">2003-08-28T11:54:09Z</dcterms:created>
  <dcterms:modified xsi:type="dcterms:W3CDTF">2010-08-15T19:50:11Z</dcterms:modified>
  <cp:category/>
  <cp:version/>
  <cp:contentType/>
  <cp:contentStatus/>
</cp:coreProperties>
</file>